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jason/Downloads/"/>
    </mc:Choice>
  </mc:AlternateContent>
  <xr:revisionPtr revIDLastSave="0" documentId="13_ncr:1_{0D861897-E32A-094D-B93A-296F7B621646}" xr6:coauthVersionLast="47" xr6:coauthVersionMax="47" xr10:uidLastSave="{00000000-0000-0000-0000-000000000000}"/>
  <bookViews>
    <workbookView xWindow="0" yWindow="660" windowWidth="29040" windowHeight="15840" activeTab="1" xr2:uid="{00000000-000D-0000-FFFF-FFFF00000000}"/>
  </bookViews>
  <sheets>
    <sheet name="119th" sheetId="1" r:id="rId1"/>
    <sheet name="Scores Displayed" sheetId="3" r:id="rId2"/>
    <sheet name="Scorecard Manua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DjxYuT3sCBK2Uy0r8G5ne/Q+zoSocYF83KNpmJikYWw="/>
    </ext>
  </extLst>
</workbook>
</file>

<file path=xl/calcChain.xml><?xml version="1.0" encoding="utf-8"?>
<calcChain xmlns="http://schemas.openxmlformats.org/spreadsheetml/2006/main">
  <c r="Q195" i="3" l="1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101" i="1"/>
  <c r="BK102" i="1"/>
  <c r="BK103" i="1"/>
  <c r="BK104" i="1"/>
  <c r="BK105" i="1"/>
  <c r="BK106" i="1"/>
  <c r="BK107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D47" i="1" s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J61" i="1"/>
  <c r="BJ62" i="1"/>
  <c r="BJ63" i="1"/>
  <c r="BJ64" i="1"/>
  <c r="BJ65" i="1"/>
  <c r="D65" i="1" s="1"/>
  <c r="BJ66" i="1"/>
  <c r="BJ67" i="1"/>
  <c r="BJ68" i="1"/>
  <c r="BJ69" i="1"/>
  <c r="BJ70" i="1"/>
  <c r="BJ71" i="1"/>
  <c r="BJ72" i="1"/>
  <c r="BJ73" i="1"/>
  <c r="BJ74" i="1"/>
  <c r="BJ75" i="1"/>
  <c r="BJ76" i="1"/>
  <c r="BJ77" i="1"/>
  <c r="BJ78" i="1"/>
  <c r="BJ79" i="1"/>
  <c r="BJ80" i="1"/>
  <c r="BJ81" i="1"/>
  <c r="BJ82" i="1"/>
  <c r="BJ83" i="1"/>
  <c r="D83" i="1" s="1"/>
  <c r="BJ84" i="1"/>
  <c r="BJ85" i="1"/>
  <c r="BJ86" i="1"/>
  <c r="BJ87" i="1"/>
  <c r="BJ88" i="1"/>
  <c r="BJ89" i="1"/>
  <c r="BJ90" i="1"/>
  <c r="BJ91" i="1"/>
  <c r="BJ92" i="1"/>
  <c r="BJ93" i="1"/>
  <c r="BJ94" i="1"/>
  <c r="BJ95" i="1"/>
  <c r="BJ96" i="1"/>
  <c r="BJ97" i="1"/>
  <c r="BJ98" i="1"/>
  <c r="BJ99" i="1"/>
  <c r="BJ100" i="1"/>
  <c r="BJ101" i="1"/>
  <c r="D101" i="1" s="1"/>
  <c r="BJ102" i="1"/>
  <c r="D102" i="1" s="1"/>
  <c r="BJ103" i="1"/>
  <c r="BJ104" i="1"/>
  <c r="BJ105" i="1"/>
  <c r="BJ106" i="1"/>
  <c r="D106" i="1" s="1"/>
  <c r="BJ107" i="1"/>
  <c r="BK8" i="1"/>
  <c r="BJ8" i="1"/>
  <c r="BH9" i="1"/>
  <c r="BH10" i="1"/>
  <c r="BH11" i="1"/>
  <c r="BH12" i="1"/>
  <c r="BH13" i="1"/>
  <c r="BH14" i="1"/>
  <c r="BH15" i="1"/>
  <c r="BH16" i="1"/>
  <c r="BH17" i="1"/>
  <c r="BH18" i="1"/>
  <c r="C18" i="1" s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C54" i="1" s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C90" i="1" s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G9" i="1"/>
  <c r="C9" i="1" s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C45" i="1" s="1"/>
  <c r="BG46" i="1"/>
  <c r="BG47" i="1"/>
  <c r="BG48" i="1"/>
  <c r="BG49" i="1"/>
  <c r="BG50" i="1"/>
  <c r="BG51" i="1"/>
  <c r="C51" i="1" s="1"/>
  <c r="BG52" i="1"/>
  <c r="BG53" i="1"/>
  <c r="BG54" i="1"/>
  <c r="BG55" i="1"/>
  <c r="BG56" i="1"/>
  <c r="BG57" i="1"/>
  <c r="C57" i="1" s="1"/>
  <c r="BG58" i="1"/>
  <c r="BG59" i="1"/>
  <c r="BG60" i="1"/>
  <c r="BG61" i="1"/>
  <c r="BG62" i="1"/>
  <c r="BG63" i="1"/>
  <c r="C63" i="1" s="1"/>
  <c r="BG64" i="1"/>
  <c r="BG65" i="1"/>
  <c r="BG66" i="1"/>
  <c r="BG67" i="1"/>
  <c r="BG68" i="1"/>
  <c r="BG69" i="1"/>
  <c r="C69" i="1" s="1"/>
  <c r="BG70" i="1"/>
  <c r="BG71" i="1"/>
  <c r="BG72" i="1"/>
  <c r="BG73" i="1"/>
  <c r="C73" i="1" s="1"/>
  <c r="BG74" i="1"/>
  <c r="BG75" i="1"/>
  <c r="BG76" i="1"/>
  <c r="BG77" i="1"/>
  <c r="BG78" i="1"/>
  <c r="BG79" i="1"/>
  <c r="BG80" i="1"/>
  <c r="BG81" i="1"/>
  <c r="C81" i="1" s="1"/>
  <c r="BG82" i="1"/>
  <c r="C82" i="1" s="1"/>
  <c r="BG83" i="1"/>
  <c r="BG84" i="1"/>
  <c r="BG85" i="1"/>
  <c r="BG86" i="1"/>
  <c r="BG87" i="1"/>
  <c r="BG88" i="1"/>
  <c r="BG89" i="1"/>
  <c r="C89" i="1" s="1"/>
  <c r="BG90" i="1"/>
  <c r="BG91" i="1"/>
  <c r="BG92" i="1"/>
  <c r="BG93" i="1"/>
  <c r="C93" i="1" s="1"/>
  <c r="BG94" i="1"/>
  <c r="BG95" i="1"/>
  <c r="C95" i="1" s="1"/>
  <c r="BG96" i="1"/>
  <c r="BG97" i="1"/>
  <c r="BG98" i="1"/>
  <c r="C98" i="1" s="1"/>
  <c r="BG99" i="1"/>
  <c r="C99" i="1" s="1"/>
  <c r="BG100" i="1"/>
  <c r="BG101" i="1"/>
  <c r="C101" i="1" s="1"/>
  <c r="BG102" i="1"/>
  <c r="BG103" i="1"/>
  <c r="BG104" i="1"/>
  <c r="BG105" i="1"/>
  <c r="C105" i="1" s="1"/>
  <c r="BG106" i="1"/>
  <c r="BG107" i="1"/>
  <c r="BG8" i="1"/>
  <c r="BH8" i="1"/>
  <c r="D9" i="1"/>
  <c r="D10" i="1"/>
  <c r="D11" i="1"/>
  <c r="D13" i="1"/>
  <c r="D14" i="1"/>
  <c r="D15" i="1"/>
  <c r="D17" i="1"/>
  <c r="D18" i="1"/>
  <c r="D19" i="1"/>
  <c r="D21" i="1"/>
  <c r="D22" i="1"/>
  <c r="D23" i="1"/>
  <c r="D25" i="1"/>
  <c r="D26" i="1"/>
  <c r="D27" i="1"/>
  <c r="D29" i="1"/>
  <c r="D30" i="1"/>
  <c r="D31" i="1"/>
  <c r="D33" i="1"/>
  <c r="D34" i="1"/>
  <c r="D35" i="1"/>
  <c r="D37" i="1"/>
  <c r="D38" i="1"/>
  <c r="D39" i="1"/>
  <c r="D41" i="1"/>
  <c r="D42" i="1"/>
  <c r="D43" i="1"/>
  <c r="D45" i="1"/>
  <c r="D46" i="1"/>
  <c r="D49" i="1"/>
  <c r="D50" i="1"/>
  <c r="D51" i="1"/>
  <c r="D53" i="1"/>
  <c r="D54" i="1"/>
  <c r="D55" i="1"/>
  <c r="D57" i="1"/>
  <c r="D58" i="1"/>
  <c r="D59" i="1"/>
  <c r="D61" i="1"/>
  <c r="D62" i="1"/>
  <c r="D63" i="1"/>
  <c r="D66" i="1"/>
  <c r="D67" i="1"/>
  <c r="D69" i="1"/>
  <c r="D70" i="1"/>
  <c r="D71" i="1"/>
  <c r="D73" i="1"/>
  <c r="D74" i="1"/>
  <c r="D75" i="1"/>
  <c r="D77" i="1"/>
  <c r="D78" i="1"/>
  <c r="D79" i="1"/>
  <c r="D81" i="1"/>
  <c r="D82" i="1"/>
  <c r="D85" i="1"/>
  <c r="D86" i="1"/>
  <c r="D87" i="1"/>
  <c r="D89" i="1"/>
  <c r="D90" i="1"/>
  <c r="D91" i="1"/>
  <c r="D93" i="1"/>
  <c r="D94" i="1"/>
  <c r="D95" i="1"/>
  <c r="D97" i="1"/>
  <c r="D98" i="1"/>
  <c r="D99" i="1"/>
  <c r="D103" i="1"/>
  <c r="D105" i="1"/>
  <c r="D107" i="1"/>
  <c r="C48" i="1"/>
  <c r="C10" i="1"/>
  <c r="C13" i="1"/>
  <c r="C14" i="1"/>
  <c r="C15" i="1"/>
  <c r="C17" i="1"/>
  <c r="C19" i="1"/>
  <c r="C21" i="1"/>
  <c r="C22" i="1"/>
  <c r="C25" i="1"/>
  <c r="C26" i="1"/>
  <c r="C29" i="1"/>
  <c r="C30" i="1"/>
  <c r="C31" i="1"/>
  <c r="C33" i="1"/>
  <c r="C34" i="1"/>
  <c r="C35" i="1"/>
  <c r="C37" i="1"/>
  <c r="C38" i="1"/>
  <c r="C41" i="1"/>
  <c r="C42" i="1"/>
  <c r="C46" i="1"/>
  <c r="C47" i="1"/>
  <c r="C49" i="1"/>
  <c r="C50" i="1"/>
  <c r="C53" i="1"/>
  <c r="C58" i="1"/>
  <c r="C61" i="1"/>
  <c r="C62" i="1"/>
  <c r="C65" i="1"/>
  <c r="C66" i="1"/>
  <c r="C67" i="1"/>
  <c r="C74" i="1"/>
  <c r="C77" i="1"/>
  <c r="C78" i="1"/>
  <c r="C79" i="1"/>
  <c r="C83" i="1"/>
  <c r="C85" i="1"/>
  <c r="C94" i="1"/>
  <c r="C97" i="1"/>
  <c r="C106" i="1"/>
  <c r="BD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101" i="1"/>
  <c r="BE102" i="1"/>
  <c r="BE103" i="1"/>
  <c r="BE104" i="1"/>
  <c r="BE105" i="1"/>
  <c r="BE106" i="1"/>
  <c r="BE107" i="1"/>
  <c r="BE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8" i="1"/>
  <c r="BD9" i="1"/>
  <c r="B9" i="1" s="1"/>
  <c r="BD10" i="1"/>
  <c r="BD11" i="1"/>
  <c r="BD12" i="1"/>
  <c r="BD13" i="1"/>
  <c r="B13" i="1" s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59" i="1" s="1"/>
  <c r="BD60" i="1"/>
  <c r="BD61" i="1"/>
  <c r="BD62" i="1"/>
  <c r="BD63" i="1"/>
  <c r="B63" i="1" s="1"/>
  <c r="BD64" i="1"/>
  <c r="BD65" i="1"/>
  <c r="BD66" i="1"/>
  <c r="BD67" i="1"/>
  <c r="B67" i="1" s="1"/>
  <c r="BD68" i="1"/>
  <c r="BD69" i="1"/>
  <c r="BD70" i="1"/>
  <c r="BD71" i="1"/>
  <c r="B71" i="1" s="1"/>
  <c r="BD72" i="1"/>
  <c r="BD73" i="1"/>
  <c r="BD74" i="1"/>
  <c r="BD75" i="1"/>
  <c r="B75" i="1" s="1"/>
  <c r="BD76" i="1"/>
  <c r="BD77" i="1"/>
  <c r="BD78" i="1"/>
  <c r="BD79" i="1"/>
  <c r="B79" i="1" s="1"/>
  <c r="BD80" i="1"/>
  <c r="BD81" i="1"/>
  <c r="BD82" i="1"/>
  <c r="BD83" i="1"/>
  <c r="B83" i="1" s="1"/>
  <c r="BD84" i="1"/>
  <c r="BD85" i="1"/>
  <c r="BD86" i="1"/>
  <c r="BD87" i="1"/>
  <c r="B87" i="1" s="1"/>
  <c r="BD88" i="1"/>
  <c r="BD89" i="1"/>
  <c r="BD90" i="1"/>
  <c r="BD91" i="1"/>
  <c r="B91" i="1" s="1"/>
  <c r="BD92" i="1"/>
  <c r="BD93" i="1"/>
  <c r="BD94" i="1"/>
  <c r="BD95" i="1"/>
  <c r="B95" i="1" s="1"/>
  <c r="BD96" i="1"/>
  <c r="BD97" i="1"/>
  <c r="BD98" i="1"/>
  <c r="BD99" i="1"/>
  <c r="B99" i="1" s="1"/>
  <c r="BD100" i="1"/>
  <c r="BD101" i="1"/>
  <c r="BD102" i="1"/>
  <c r="BD103" i="1"/>
  <c r="B103" i="1" s="1"/>
  <c r="BD104" i="1"/>
  <c r="BD105" i="1"/>
  <c r="BD106" i="1"/>
  <c r="BD107" i="1"/>
  <c r="B107" i="1" s="1"/>
  <c r="AZ8" i="1"/>
  <c r="AY8" i="1"/>
  <c r="BB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W110" i="1"/>
  <c r="AW109" i="1"/>
  <c r="AW111" i="1" s="1"/>
  <c r="AV110" i="1"/>
  <c r="AV109" i="1"/>
  <c r="AV111" i="1" s="1"/>
  <c r="AU110" i="1"/>
  <c r="AU109" i="1"/>
  <c r="AU111" i="1" s="1"/>
  <c r="C86" i="1" l="1"/>
  <c r="C32" i="1"/>
  <c r="C103" i="1"/>
  <c r="C102" i="1"/>
  <c r="C12" i="1"/>
  <c r="C11" i="1"/>
  <c r="C64" i="1"/>
  <c r="C27" i="1"/>
  <c r="C80" i="1"/>
  <c r="C43" i="1"/>
  <c r="C59" i="1"/>
  <c r="C23" i="1"/>
  <c r="C75" i="1"/>
  <c r="C39" i="1"/>
  <c r="C91" i="1"/>
  <c r="C55" i="1"/>
  <c r="C71" i="1"/>
  <c r="C70" i="1"/>
  <c r="C16" i="1"/>
  <c r="C87" i="1"/>
  <c r="D104" i="1"/>
  <c r="D100" i="1"/>
  <c r="D96" i="1"/>
  <c r="D92" i="1"/>
  <c r="D88" i="1"/>
  <c r="D84" i="1"/>
  <c r="D80" i="1"/>
  <c r="D76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D20" i="1"/>
  <c r="D16" i="1"/>
  <c r="D12" i="1"/>
  <c r="D8" i="1"/>
  <c r="C104" i="1"/>
  <c r="C96" i="1"/>
  <c r="C84" i="1"/>
  <c r="C72" i="1"/>
  <c r="C60" i="1"/>
  <c r="C56" i="1"/>
  <c r="C44" i="1"/>
  <c r="C40" i="1"/>
  <c r="C36" i="1"/>
  <c r="C28" i="1"/>
  <c r="C24" i="1"/>
  <c r="C20" i="1"/>
  <c r="C100" i="1"/>
  <c r="C92" i="1"/>
  <c r="C88" i="1"/>
  <c r="C76" i="1"/>
  <c r="C68" i="1"/>
  <c r="C52" i="1"/>
  <c r="C107" i="1"/>
  <c r="C8" i="1"/>
  <c r="B51" i="1"/>
  <c r="B19" i="1"/>
  <c r="B47" i="1"/>
  <c r="B23" i="1"/>
  <c r="B15" i="1"/>
  <c r="B39" i="1"/>
  <c r="B27" i="1"/>
  <c r="B11" i="1"/>
  <c r="B55" i="1"/>
  <c r="B43" i="1"/>
  <c r="B31" i="1"/>
  <c r="B35" i="1"/>
  <c r="B98" i="1"/>
  <c r="B86" i="1"/>
  <c r="B74" i="1"/>
  <c r="B62" i="1"/>
  <c r="B50" i="1"/>
  <c r="B38" i="1"/>
  <c r="B30" i="1"/>
  <c r="B22" i="1"/>
  <c r="B14" i="1"/>
  <c r="B106" i="1"/>
  <c r="B94" i="1"/>
  <c r="B82" i="1"/>
  <c r="B70" i="1"/>
  <c r="B54" i="1"/>
  <c r="B46" i="1"/>
  <c r="B34" i="1"/>
  <c r="B26" i="1"/>
  <c r="B18" i="1"/>
  <c r="B10" i="1"/>
  <c r="B105" i="1"/>
  <c r="B101" i="1"/>
  <c r="B97" i="1"/>
  <c r="B93" i="1"/>
  <c r="B89" i="1"/>
  <c r="B85" i="1"/>
  <c r="B81" i="1"/>
  <c r="B77" i="1"/>
  <c r="B73" i="1"/>
  <c r="B69" i="1"/>
  <c r="B65" i="1"/>
  <c r="B61" i="1"/>
  <c r="B57" i="1"/>
  <c r="B53" i="1"/>
  <c r="B49" i="1"/>
  <c r="B45" i="1"/>
  <c r="B41" i="1"/>
  <c r="B37" i="1"/>
  <c r="B33" i="1"/>
  <c r="B29" i="1"/>
  <c r="B25" i="1"/>
  <c r="B21" i="1"/>
  <c r="B17" i="1"/>
  <c r="B102" i="1"/>
  <c r="B90" i="1"/>
  <c r="B78" i="1"/>
  <c r="B66" i="1"/>
  <c r="B58" i="1"/>
  <c r="B42" i="1"/>
  <c r="B104" i="1"/>
  <c r="B100" i="1"/>
  <c r="B96" i="1"/>
  <c r="B92" i="1"/>
  <c r="B88" i="1"/>
  <c r="B84" i="1"/>
  <c r="B80" i="1"/>
  <c r="B76" i="1"/>
  <c r="B72" i="1"/>
  <c r="B68" i="1"/>
  <c r="B64" i="1"/>
  <c r="B60" i="1"/>
  <c r="B56" i="1"/>
  <c r="B52" i="1"/>
  <c r="B48" i="1"/>
  <c r="B44" i="1"/>
  <c r="B40" i="1"/>
  <c r="B36" i="1"/>
  <c r="B32" i="1"/>
  <c r="B28" i="1"/>
  <c r="B24" i="1"/>
  <c r="B20" i="1"/>
  <c r="B16" i="1"/>
  <c r="B12" i="1"/>
  <c r="B8" i="1"/>
  <c r="AX110" i="1"/>
  <c r="AT110" i="1"/>
  <c r="AS110" i="1"/>
  <c r="AX109" i="1"/>
  <c r="AX111" i="1" s="1"/>
  <c r="AT109" i="1"/>
  <c r="AT111" i="1" s="1"/>
  <c r="AS109" i="1"/>
  <c r="AS111" i="1" s="1"/>
  <c r="AR110" i="1"/>
  <c r="AR109" i="1"/>
  <c r="AR111" i="1" s="1"/>
  <c r="AQ110" i="1"/>
  <c r="AP110" i="1"/>
  <c r="AO110" i="1"/>
  <c r="AN110" i="1"/>
  <c r="AM110" i="1"/>
  <c r="AQ109" i="1"/>
  <c r="AQ111" i="1" s="1"/>
  <c r="AP109" i="1"/>
  <c r="AP111" i="1" s="1"/>
  <c r="AO109" i="1"/>
  <c r="AO111" i="1" s="1"/>
  <c r="AN109" i="1"/>
  <c r="AN111" i="1" s="1"/>
  <c r="AM109" i="1"/>
  <c r="AM111" i="1" s="1"/>
  <c r="AK110" i="1"/>
  <c r="AJ110" i="1"/>
  <c r="AI110" i="1"/>
  <c r="AH110" i="1"/>
  <c r="AG110" i="1"/>
  <c r="AK109" i="1"/>
  <c r="AK111" i="1" s="1"/>
  <c r="AJ109" i="1"/>
  <c r="AJ111" i="1" s="1"/>
  <c r="AI109" i="1"/>
  <c r="AI111" i="1" s="1"/>
  <c r="AH109" i="1"/>
  <c r="AH111" i="1" s="1"/>
  <c r="AG109" i="1"/>
  <c r="AG111" i="1" s="1"/>
  <c r="A8" i="1" l="1"/>
  <c r="Q110" i="1"/>
  <c r="P110" i="1"/>
  <c r="Q109" i="1"/>
  <c r="Q111" i="1" s="1"/>
  <c r="P109" i="1"/>
  <c r="P111" i="1" s="1"/>
  <c r="R110" i="1"/>
  <c r="R109" i="1"/>
  <c r="R111" i="1" s="1"/>
  <c r="AD110" i="1"/>
  <c r="AL110" i="1"/>
  <c r="AL109" i="1"/>
  <c r="AL111" i="1" s="1"/>
  <c r="AF110" i="1"/>
  <c r="AF109" i="1"/>
  <c r="AF111" i="1" s="1"/>
  <c r="AE110" i="1"/>
  <c r="AE109" i="1"/>
  <c r="AE111" i="1" s="1"/>
  <c r="AD109" i="1"/>
  <c r="AD111" i="1" s="1"/>
  <c r="AC110" i="1"/>
  <c r="AB110" i="1"/>
  <c r="AA110" i="1"/>
  <c r="Z110" i="1"/>
  <c r="AC109" i="1"/>
  <c r="AC111" i="1" s="1"/>
  <c r="AB109" i="1"/>
  <c r="AB111" i="1" s="1"/>
  <c r="AA109" i="1"/>
  <c r="AA111" i="1" s="1"/>
  <c r="Z109" i="1"/>
  <c r="Z111" i="1" s="1"/>
  <c r="S110" i="1"/>
  <c r="O110" i="1"/>
  <c r="N110" i="1"/>
  <c r="S109" i="1"/>
  <c r="S111" i="1" s="1"/>
  <c r="O109" i="1"/>
  <c r="O111" i="1" s="1"/>
  <c r="N109" i="1"/>
  <c r="N111" i="1" s="1"/>
  <c r="Y110" i="1"/>
  <c r="X110" i="1"/>
  <c r="W110" i="1"/>
  <c r="V110" i="1"/>
  <c r="U110" i="1"/>
  <c r="T110" i="1"/>
  <c r="M110" i="1"/>
  <c r="L110" i="1"/>
  <c r="K110" i="1"/>
  <c r="Y109" i="1"/>
  <c r="Y111" i="1" s="1"/>
  <c r="X109" i="1"/>
  <c r="X111" i="1" s="1"/>
  <c r="W109" i="1"/>
  <c r="W111" i="1" s="1"/>
  <c r="V109" i="1"/>
  <c r="V111" i="1" s="1"/>
  <c r="U109" i="1"/>
  <c r="U111" i="1" s="1"/>
  <c r="T109" i="1"/>
  <c r="T111" i="1" s="1"/>
  <c r="M109" i="1"/>
  <c r="M111" i="1" s="1"/>
  <c r="L109" i="1"/>
  <c r="L111" i="1" s="1"/>
  <c r="K109" i="1"/>
  <c r="K111" i="1" s="1"/>
  <c r="A109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I107" i="1"/>
  <c r="BB107" i="1"/>
  <c r="BX106" i="1"/>
  <c r="BW106" i="1"/>
  <c r="BV106" i="1"/>
  <c r="BU106" i="1"/>
  <c r="BT106" i="1"/>
  <c r="BS106" i="1"/>
  <c r="BR106" i="1"/>
  <c r="BQ106" i="1"/>
  <c r="BP106" i="1"/>
  <c r="BO106" i="1"/>
  <c r="BN106" i="1"/>
  <c r="BM106" i="1"/>
  <c r="BI106" i="1"/>
  <c r="BB106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I105" i="1"/>
  <c r="BB105" i="1"/>
  <c r="BX104" i="1"/>
  <c r="BW104" i="1"/>
  <c r="BV104" i="1"/>
  <c r="BU104" i="1"/>
  <c r="BT104" i="1"/>
  <c r="BS104" i="1"/>
  <c r="BR104" i="1"/>
  <c r="BQ104" i="1"/>
  <c r="BP104" i="1"/>
  <c r="BO104" i="1"/>
  <c r="BN104" i="1"/>
  <c r="BM104" i="1"/>
  <c r="BI104" i="1"/>
  <c r="BB104" i="1"/>
  <c r="BX103" i="1"/>
  <c r="BW103" i="1"/>
  <c r="BV103" i="1"/>
  <c r="BU103" i="1"/>
  <c r="BT103" i="1"/>
  <c r="BS103" i="1"/>
  <c r="BR103" i="1"/>
  <c r="BQ103" i="1"/>
  <c r="BP103" i="1"/>
  <c r="BO103" i="1"/>
  <c r="BN103" i="1"/>
  <c r="BM103" i="1"/>
  <c r="BI103" i="1"/>
  <c r="BB103" i="1"/>
  <c r="BX102" i="1"/>
  <c r="BW102" i="1"/>
  <c r="BV102" i="1"/>
  <c r="BU102" i="1"/>
  <c r="BT102" i="1"/>
  <c r="BS102" i="1"/>
  <c r="BR102" i="1"/>
  <c r="BQ102" i="1"/>
  <c r="BP102" i="1"/>
  <c r="BO102" i="1"/>
  <c r="BN102" i="1"/>
  <c r="BM102" i="1"/>
  <c r="BI102" i="1"/>
  <c r="BB102" i="1"/>
  <c r="BX101" i="1"/>
  <c r="BW101" i="1"/>
  <c r="BV101" i="1"/>
  <c r="BU101" i="1"/>
  <c r="BT101" i="1"/>
  <c r="BS101" i="1"/>
  <c r="BR101" i="1"/>
  <c r="BQ101" i="1"/>
  <c r="BP101" i="1"/>
  <c r="BO101" i="1"/>
  <c r="BN101" i="1"/>
  <c r="BM101" i="1"/>
  <c r="BI101" i="1"/>
  <c r="BB101" i="1"/>
  <c r="BX100" i="1"/>
  <c r="BW100" i="1"/>
  <c r="BV100" i="1"/>
  <c r="BU100" i="1"/>
  <c r="BT100" i="1"/>
  <c r="BS100" i="1"/>
  <c r="BR100" i="1"/>
  <c r="BQ100" i="1"/>
  <c r="BP100" i="1"/>
  <c r="BO100" i="1"/>
  <c r="BN100" i="1"/>
  <c r="BM100" i="1"/>
  <c r="BI100" i="1"/>
  <c r="BB100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I99" i="1"/>
  <c r="BB99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I98" i="1"/>
  <c r="BB98" i="1"/>
  <c r="BX97" i="1"/>
  <c r="BW97" i="1"/>
  <c r="BV97" i="1"/>
  <c r="BU97" i="1"/>
  <c r="BT97" i="1"/>
  <c r="BS97" i="1"/>
  <c r="BR97" i="1"/>
  <c r="BQ97" i="1"/>
  <c r="BP97" i="1"/>
  <c r="BO97" i="1"/>
  <c r="BN97" i="1"/>
  <c r="BM97" i="1"/>
  <c r="BI97" i="1"/>
  <c r="BB97" i="1"/>
  <c r="BX96" i="1"/>
  <c r="BW96" i="1"/>
  <c r="BV96" i="1"/>
  <c r="BU96" i="1"/>
  <c r="BT96" i="1"/>
  <c r="BS96" i="1"/>
  <c r="BR96" i="1"/>
  <c r="BQ96" i="1"/>
  <c r="BP96" i="1"/>
  <c r="BO96" i="1"/>
  <c r="BN96" i="1"/>
  <c r="BM96" i="1"/>
  <c r="BI96" i="1"/>
  <c r="BB96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I95" i="1"/>
  <c r="BB95" i="1"/>
  <c r="BX94" i="1"/>
  <c r="BW94" i="1"/>
  <c r="BV94" i="1"/>
  <c r="BU94" i="1"/>
  <c r="BT94" i="1"/>
  <c r="BS94" i="1"/>
  <c r="BR94" i="1"/>
  <c r="BQ94" i="1"/>
  <c r="BP94" i="1"/>
  <c r="BO94" i="1"/>
  <c r="BN94" i="1"/>
  <c r="BM94" i="1"/>
  <c r="BI94" i="1"/>
  <c r="BB94" i="1"/>
  <c r="BX93" i="1"/>
  <c r="BW93" i="1"/>
  <c r="BV93" i="1"/>
  <c r="BU93" i="1"/>
  <c r="BT93" i="1"/>
  <c r="BS93" i="1"/>
  <c r="BR93" i="1"/>
  <c r="BQ93" i="1"/>
  <c r="BP93" i="1"/>
  <c r="BO93" i="1"/>
  <c r="BN93" i="1"/>
  <c r="BM93" i="1"/>
  <c r="BI93" i="1"/>
  <c r="BB93" i="1"/>
  <c r="BX92" i="1"/>
  <c r="BW92" i="1"/>
  <c r="BV92" i="1"/>
  <c r="BU92" i="1"/>
  <c r="BT92" i="1"/>
  <c r="BS92" i="1"/>
  <c r="BR92" i="1"/>
  <c r="BQ92" i="1"/>
  <c r="BP92" i="1"/>
  <c r="BO92" i="1"/>
  <c r="BN92" i="1"/>
  <c r="BM92" i="1"/>
  <c r="BI92" i="1"/>
  <c r="BB92" i="1"/>
  <c r="BX91" i="1"/>
  <c r="BW91" i="1"/>
  <c r="BV91" i="1"/>
  <c r="BU91" i="1"/>
  <c r="BT91" i="1"/>
  <c r="BS91" i="1"/>
  <c r="BR91" i="1"/>
  <c r="BQ91" i="1"/>
  <c r="BP91" i="1"/>
  <c r="BO91" i="1"/>
  <c r="BN91" i="1"/>
  <c r="BM91" i="1"/>
  <c r="BI91" i="1"/>
  <c r="BB91" i="1"/>
  <c r="BX90" i="1"/>
  <c r="BW90" i="1"/>
  <c r="BV90" i="1"/>
  <c r="BU90" i="1"/>
  <c r="BT90" i="1"/>
  <c r="BS90" i="1"/>
  <c r="BR90" i="1"/>
  <c r="BQ90" i="1"/>
  <c r="BP90" i="1"/>
  <c r="BO90" i="1"/>
  <c r="BN90" i="1"/>
  <c r="BM90" i="1"/>
  <c r="BI90" i="1"/>
  <c r="BB90" i="1"/>
  <c r="BX89" i="1"/>
  <c r="BW89" i="1"/>
  <c r="BV89" i="1"/>
  <c r="BU89" i="1"/>
  <c r="BT89" i="1"/>
  <c r="BS89" i="1"/>
  <c r="BR89" i="1"/>
  <c r="BQ89" i="1"/>
  <c r="BP89" i="1"/>
  <c r="BO89" i="1"/>
  <c r="BN89" i="1"/>
  <c r="BM89" i="1"/>
  <c r="BI89" i="1"/>
  <c r="BB89" i="1"/>
  <c r="BX88" i="1"/>
  <c r="BW88" i="1"/>
  <c r="BV88" i="1"/>
  <c r="BU88" i="1"/>
  <c r="BT88" i="1"/>
  <c r="BS88" i="1"/>
  <c r="BR88" i="1"/>
  <c r="BQ88" i="1"/>
  <c r="BP88" i="1"/>
  <c r="BO88" i="1"/>
  <c r="BN88" i="1"/>
  <c r="BM88" i="1"/>
  <c r="BI88" i="1"/>
  <c r="BB88" i="1"/>
  <c r="BX87" i="1"/>
  <c r="BW87" i="1"/>
  <c r="BV87" i="1"/>
  <c r="BU87" i="1"/>
  <c r="BT87" i="1"/>
  <c r="BS87" i="1"/>
  <c r="BR87" i="1"/>
  <c r="BQ87" i="1"/>
  <c r="BP87" i="1"/>
  <c r="BO87" i="1"/>
  <c r="BN87" i="1"/>
  <c r="BM87" i="1"/>
  <c r="BI87" i="1"/>
  <c r="BB87" i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I86" i="1"/>
  <c r="BB86" i="1"/>
  <c r="BX85" i="1"/>
  <c r="BW85" i="1"/>
  <c r="BV85" i="1"/>
  <c r="BU85" i="1"/>
  <c r="BT85" i="1"/>
  <c r="BS85" i="1"/>
  <c r="BR85" i="1"/>
  <c r="BQ85" i="1"/>
  <c r="BP85" i="1"/>
  <c r="BO85" i="1"/>
  <c r="BN85" i="1"/>
  <c r="BM85" i="1"/>
  <c r="BI85" i="1"/>
  <c r="BB85" i="1"/>
  <c r="BX84" i="1"/>
  <c r="BW84" i="1"/>
  <c r="BV84" i="1"/>
  <c r="BU84" i="1"/>
  <c r="BT84" i="1"/>
  <c r="BS84" i="1"/>
  <c r="BR84" i="1"/>
  <c r="BQ84" i="1"/>
  <c r="BP84" i="1"/>
  <c r="BO84" i="1"/>
  <c r="BN84" i="1"/>
  <c r="BM84" i="1"/>
  <c r="BI84" i="1"/>
  <c r="BB84" i="1"/>
  <c r="BX83" i="1"/>
  <c r="BW83" i="1"/>
  <c r="BV83" i="1"/>
  <c r="BU83" i="1"/>
  <c r="BT83" i="1"/>
  <c r="BS83" i="1"/>
  <c r="BR83" i="1"/>
  <c r="BQ83" i="1"/>
  <c r="BP83" i="1"/>
  <c r="BO83" i="1"/>
  <c r="BN83" i="1"/>
  <c r="BM83" i="1"/>
  <c r="BI83" i="1"/>
  <c r="BB83" i="1"/>
  <c r="BX82" i="1"/>
  <c r="BW82" i="1"/>
  <c r="BV82" i="1"/>
  <c r="BU82" i="1"/>
  <c r="BT82" i="1"/>
  <c r="BS82" i="1"/>
  <c r="BR82" i="1"/>
  <c r="BQ82" i="1"/>
  <c r="BP82" i="1"/>
  <c r="BO82" i="1"/>
  <c r="BN82" i="1"/>
  <c r="BM82" i="1"/>
  <c r="BI82" i="1"/>
  <c r="BB82" i="1"/>
  <c r="BX81" i="1"/>
  <c r="BW81" i="1"/>
  <c r="BV81" i="1"/>
  <c r="BU81" i="1"/>
  <c r="BT81" i="1"/>
  <c r="BS81" i="1"/>
  <c r="BR81" i="1"/>
  <c r="BQ81" i="1"/>
  <c r="BP81" i="1"/>
  <c r="BO81" i="1"/>
  <c r="BN81" i="1"/>
  <c r="BM81" i="1"/>
  <c r="BI81" i="1"/>
  <c r="BB81" i="1"/>
  <c r="BX80" i="1"/>
  <c r="BW80" i="1"/>
  <c r="BV80" i="1"/>
  <c r="BU80" i="1"/>
  <c r="BT80" i="1"/>
  <c r="BS80" i="1"/>
  <c r="BR80" i="1"/>
  <c r="BQ80" i="1"/>
  <c r="BP80" i="1"/>
  <c r="BO80" i="1"/>
  <c r="BN80" i="1"/>
  <c r="BM80" i="1"/>
  <c r="BI80" i="1"/>
  <c r="BB80" i="1"/>
  <c r="BX79" i="1"/>
  <c r="BW79" i="1"/>
  <c r="BV79" i="1"/>
  <c r="BU79" i="1"/>
  <c r="BT79" i="1"/>
  <c r="BS79" i="1"/>
  <c r="BR79" i="1"/>
  <c r="BQ79" i="1"/>
  <c r="BP79" i="1"/>
  <c r="BO79" i="1"/>
  <c r="BN79" i="1"/>
  <c r="BM79" i="1"/>
  <c r="BI79" i="1"/>
  <c r="BB79" i="1"/>
  <c r="BX78" i="1"/>
  <c r="BW78" i="1"/>
  <c r="BV78" i="1"/>
  <c r="BU78" i="1"/>
  <c r="BT78" i="1"/>
  <c r="BS78" i="1"/>
  <c r="BR78" i="1"/>
  <c r="BQ78" i="1"/>
  <c r="BP78" i="1"/>
  <c r="BO78" i="1"/>
  <c r="BN78" i="1"/>
  <c r="BM78" i="1"/>
  <c r="BI78" i="1"/>
  <c r="BB78" i="1"/>
  <c r="BX77" i="1"/>
  <c r="BW77" i="1"/>
  <c r="BV77" i="1"/>
  <c r="BU77" i="1"/>
  <c r="BT77" i="1"/>
  <c r="BS77" i="1"/>
  <c r="BR77" i="1"/>
  <c r="BQ77" i="1"/>
  <c r="BP77" i="1"/>
  <c r="BO77" i="1"/>
  <c r="BN77" i="1"/>
  <c r="BM77" i="1"/>
  <c r="BI77" i="1"/>
  <c r="BB77" i="1"/>
  <c r="BX76" i="1"/>
  <c r="BW76" i="1"/>
  <c r="BV76" i="1"/>
  <c r="BU76" i="1"/>
  <c r="BT76" i="1"/>
  <c r="BS76" i="1"/>
  <c r="BR76" i="1"/>
  <c r="BQ76" i="1"/>
  <c r="BP76" i="1"/>
  <c r="BO76" i="1"/>
  <c r="BN76" i="1"/>
  <c r="BM76" i="1"/>
  <c r="BI76" i="1"/>
  <c r="BB76" i="1"/>
  <c r="BX75" i="1"/>
  <c r="BW75" i="1"/>
  <c r="BV75" i="1"/>
  <c r="BU75" i="1"/>
  <c r="BT75" i="1"/>
  <c r="BS75" i="1"/>
  <c r="BR75" i="1"/>
  <c r="BQ75" i="1"/>
  <c r="BP75" i="1"/>
  <c r="BO75" i="1"/>
  <c r="BN75" i="1"/>
  <c r="BM75" i="1"/>
  <c r="BI75" i="1"/>
  <c r="BB75" i="1"/>
  <c r="BX74" i="1"/>
  <c r="BW74" i="1"/>
  <c r="BV74" i="1"/>
  <c r="BU74" i="1"/>
  <c r="BT74" i="1"/>
  <c r="BS74" i="1"/>
  <c r="BR74" i="1"/>
  <c r="BQ74" i="1"/>
  <c r="BP74" i="1"/>
  <c r="BO74" i="1"/>
  <c r="BN74" i="1"/>
  <c r="BM74" i="1"/>
  <c r="BI74" i="1"/>
  <c r="BB74" i="1"/>
  <c r="BX73" i="1"/>
  <c r="BW73" i="1"/>
  <c r="BV73" i="1"/>
  <c r="BU73" i="1"/>
  <c r="BT73" i="1"/>
  <c r="BS73" i="1"/>
  <c r="BR73" i="1"/>
  <c r="BQ73" i="1"/>
  <c r="BP73" i="1"/>
  <c r="BO73" i="1"/>
  <c r="BN73" i="1"/>
  <c r="BM73" i="1"/>
  <c r="BI73" i="1"/>
  <c r="BB73" i="1"/>
  <c r="BX72" i="1"/>
  <c r="BW72" i="1"/>
  <c r="BV72" i="1"/>
  <c r="BU72" i="1"/>
  <c r="BT72" i="1"/>
  <c r="BS72" i="1"/>
  <c r="BR72" i="1"/>
  <c r="BQ72" i="1"/>
  <c r="BP72" i="1"/>
  <c r="BO72" i="1"/>
  <c r="BN72" i="1"/>
  <c r="BM72" i="1"/>
  <c r="BI72" i="1"/>
  <c r="BB72" i="1"/>
  <c r="BX71" i="1"/>
  <c r="BW71" i="1"/>
  <c r="BV71" i="1"/>
  <c r="BU71" i="1"/>
  <c r="BT71" i="1"/>
  <c r="BS71" i="1"/>
  <c r="BR71" i="1"/>
  <c r="BQ71" i="1"/>
  <c r="BP71" i="1"/>
  <c r="BO71" i="1"/>
  <c r="BN71" i="1"/>
  <c r="BM71" i="1"/>
  <c r="BI71" i="1"/>
  <c r="BB71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I70" i="1"/>
  <c r="BB70" i="1"/>
  <c r="BX69" i="1"/>
  <c r="BW69" i="1"/>
  <c r="BV69" i="1"/>
  <c r="BU69" i="1"/>
  <c r="BT69" i="1"/>
  <c r="BS69" i="1"/>
  <c r="BR69" i="1"/>
  <c r="BQ69" i="1"/>
  <c r="BP69" i="1"/>
  <c r="BO69" i="1"/>
  <c r="BN69" i="1"/>
  <c r="BM69" i="1"/>
  <c r="BI69" i="1"/>
  <c r="BB69" i="1"/>
  <c r="BX68" i="1"/>
  <c r="BW68" i="1"/>
  <c r="BV68" i="1"/>
  <c r="BU68" i="1"/>
  <c r="BT68" i="1"/>
  <c r="BS68" i="1"/>
  <c r="BR68" i="1"/>
  <c r="BQ68" i="1"/>
  <c r="BP68" i="1"/>
  <c r="BO68" i="1"/>
  <c r="BN68" i="1"/>
  <c r="BM68" i="1"/>
  <c r="BI68" i="1"/>
  <c r="BB68" i="1"/>
  <c r="BX67" i="1"/>
  <c r="BW67" i="1"/>
  <c r="BV67" i="1"/>
  <c r="BU67" i="1"/>
  <c r="BT67" i="1"/>
  <c r="BS67" i="1"/>
  <c r="BR67" i="1"/>
  <c r="BQ67" i="1"/>
  <c r="BP67" i="1"/>
  <c r="BO67" i="1"/>
  <c r="BN67" i="1"/>
  <c r="BM67" i="1"/>
  <c r="BI67" i="1"/>
  <c r="BB67" i="1"/>
  <c r="BX66" i="1"/>
  <c r="BW66" i="1"/>
  <c r="BV66" i="1"/>
  <c r="BU66" i="1"/>
  <c r="BT66" i="1"/>
  <c r="BS66" i="1"/>
  <c r="BR66" i="1"/>
  <c r="BQ66" i="1"/>
  <c r="BP66" i="1"/>
  <c r="BO66" i="1"/>
  <c r="BN66" i="1"/>
  <c r="BM66" i="1"/>
  <c r="BI66" i="1"/>
  <c r="BB66" i="1"/>
  <c r="BX65" i="1"/>
  <c r="BW65" i="1"/>
  <c r="BV65" i="1"/>
  <c r="BU65" i="1"/>
  <c r="BT65" i="1"/>
  <c r="BS65" i="1"/>
  <c r="BR65" i="1"/>
  <c r="BQ65" i="1"/>
  <c r="BP65" i="1"/>
  <c r="BO65" i="1"/>
  <c r="BN65" i="1"/>
  <c r="BM65" i="1"/>
  <c r="BI65" i="1"/>
  <c r="BB65" i="1"/>
  <c r="BX64" i="1"/>
  <c r="BW64" i="1"/>
  <c r="BV64" i="1"/>
  <c r="BU64" i="1"/>
  <c r="BT64" i="1"/>
  <c r="BS64" i="1"/>
  <c r="BR64" i="1"/>
  <c r="BQ64" i="1"/>
  <c r="BP64" i="1"/>
  <c r="BO64" i="1"/>
  <c r="BN64" i="1"/>
  <c r="BM64" i="1"/>
  <c r="BI64" i="1"/>
  <c r="BB64" i="1"/>
  <c r="BX63" i="1"/>
  <c r="BW63" i="1"/>
  <c r="BV63" i="1"/>
  <c r="BU63" i="1"/>
  <c r="BT63" i="1"/>
  <c r="BS63" i="1"/>
  <c r="BR63" i="1"/>
  <c r="BQ63" i="1"/>
  <c r="BP63" i="1"/>
  <c r="BO63" i="1"/>
  <c r="BN63" i="1"/>
  <c r="BM63" i="1"/>
  <c r="BI63" i="1"/>
  <c r="BB63" i="1"/>
  <c r="BX62" i="1"/>
  <c r="BW62" i="1"/>
  <c r="BV62" i="1"/>
  <c r="BU62" i="1"/>
  <c r="BT62" i="1"/>
  <c r="BS62" i="1"/>
  <c r="BR62" i="1"/>
  <c r="BQ62" i="1"/>
  <c r="BP62" i="1"/>
  <c r="BO62" i="1"/>
  <c r="BN62" i="1"/>
  <c r="BM62" i="1"/>
  <c r="BI62" i="1"/>
  <c r="BB62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I61" i="1"/>
  <c r="BB61" i="1"/>
  <c r="BX60" i="1"/>
  <c r="BW60" i="1"/>
  <c r="BV60" i="1"/>
  <c r="BU60" i="1"/>
  <c r="BT60" i="1"/>
  <c r="BS60" i="1"/>
  <c r="BR60" i="1"/>
  <c r="BQ60" i="1"/>
  <c r="BP60" i="1"/>
  <c r="BO60" i="1"/>
  <c r="BN60" i="1"/>
  <c r="BM60" i="1"/>
  <c r="BI60" i="1"/>
  <c r="BB60" i="1"/>
  <c r="BX59" i="1"/>
  <c r="BW59" i="1"/>
  <c r="BV59" i="1"/>
  <c r="BU59" i="1"/>
  <c r="BT59" i="1"/>
  <c r="BS59" i="1"/>
  <c r="BR59" i="1"/>
  <c r="BQ59" i="1"/>
  <c r="BP59" i="1"/>
  <c r="BO59" i="1"/>
  <c r="BN59" i="1"/>
  <c r="BM59" i="1"/>
  <c r="BI59" i="1"/>
  <c r="BB59" i="1"/>
  <c r="BX58" i="1"/>
  <c r="BW58" i="1"/>
  <c r="BV58" i="1"/>
  <c r="BU58" i="1"/>
  <c r="BT58" i="1"/>
  <c r="BS58" i="1"/>
  <c r="BR58" i="1"/>
  <c r="BQ58" i="1"/>
  <c r="BP58" i="1"/>
  <c r="BO58" i="1"/>
  <c r="BN58" i="1"/>
  <c r="BM58" i="1"/>
  <c r="BI58" i="1"/>
  <c r="BB58" i="1"/>
  <c r="BX57" i="1"/>
  <c r="BW57" i="1"/>
  <c r="BV57" i="1"/>
  <c r="BU57" i="1"/>
  <c r="BT57" i="1"/>
  <c r="BS57" i="1"/>
  <c r="BR57" i="1"/>
  <c r="BQ57" i="1"/>
  <c r="BP57" i="1"/>
  <c r="BO57" i="1"/>
  <c r="BN57" i="1"/>
  <c r="BM57" i="1"/>
  <c r="BI57" i="1"/>
  <c r="BB57" i="1"/>
  <c r="BX56" i="1"/>
  <c r="BW56" i="1"/>
  <c r="BV56" i="1"/>
  <c r="BU56" i="1"/>
  <c r="BT56" i="1"/>
  <c r="BS56" i="1"/>
  <c r="BR56" i="1"/>
  <c r="BQ56" i="1"/>
  <c r="BP56" i="1"/>
  <c r="BO56" i="1"/>
  <c r="BN56" i="1"/>
  <c r="BM56" i="1"/>
  <c r="BI56" i="1"/>
  <c r="BB56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I55" i="1"/>
  <c r="BB55" i="1"/>
  <c r="BX54" i="1"/>
  <c r="BW54" i="1"/>
  <c r="BV54" i="1"/>
  <c r="BU54" i="1"/>
  <c r="BT54" i="1"/>
  <c r="BS54" i="1"/>
  <c r="BR54" i="1"/>
  <c r="BQ54" i="1"/>
  <c r="BP54" i="1"/>
  <c r="BO54" i="1"/>
  <c r="BN54" i="1"/>
  <c r="BM54" i="1"/>
  <c r="BI54" i="1"/>
  <c r="BB54" i="1"/>
  <c r="BX53" i="1"/>
  <c r="BW53" i="1"/>
  <c r="BV53" i="1"/>
  <c r="BU53" i="1"/>
  <c r="BT53" i="1"/>
  <c r="BS53" i="1"/>
  <c r="BR53" i="1"/>
  <c r="BQ53" i="1"/>
  <c r="BP53" i="1"/>
  <c r="BO53" i="1"/>
  <c r="BN53" i="1"/>
  <c r="BM53" i="1"/>
  <c r="BI53" i="1"/>
  <c r="BB53" i="1"/>
  <c r="BX52" i="1"/>
  <c r="BW52" i="1"/>
  <c r="BV52" i="1"/>
  <c r="BU52" i="1"/>
  <c r="BT52" i="1"/>
  <c r="BS52" i="1"/>
  <c r="BR52" i="1"/>
  <c r="BQ52" i="1"/>
  <c r="BP52" i="1"/>
  <c r="BO52" i="1"/>
  <c r="BN52" i="1"/>
  <c r="BM52" i="1"/>
  <c r="BI52" i="1"/>
  <c r="BB52" i="1"/>
  <c r="BX51" i="1"/>
  <c r="BW51" i="1"/>
  <c r="BV51" i="1"/>
  <c r="BU51" i="1"/>
  <c r="BT51" i="1"/>
  <c r="BS51" i="1"/>
  <c r="BR51" i="1"/>
  <c r="BQ51" i="1"/>
  <c r="BP51" i="1"/>
  <c r="BO51" i="1"/>
  <c r="BN51" i="1"/>
  <c r="BM51" i="1"/>
  <c r="BI51" i="1"/>
  <c r="BB51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I50" i="1"/>
  <c r="BB50" i="1"/>
  <c r="BX49" i="1"/>
  <c r="BW49" i="1"/>
  <c r="BV49" i="1"/>
  <c r="BU49" i="1"/>
  <c r="BT49" i="1"/>
  <c r="BS49" i="1"/>
  <c r="BR49" i="1"/>
  <c r="BQ49" i="1"/>
  <c r="BP49" i="1"/>
  <c r="BO49" i="1"/>
  <c r="BN49" i="1"/>
  <c r="BM49" i="1"/>
  <c r="BI49" i="1"/>
  <c r="BB49" i="1"/>
  <c r="BX48" i="1"/>
  <c r="BW48" i="1"/>
  <c r="BV48" i="1"/>
  <c r="BU48" i="1"/>
  <c r="BT48" i="1"/>
  <c r="BS48" i="1"/>
  <c r="BR48" i="1"/>
  <c r="BQ48" i="1"/>
  <c r="BP48" i="1"/>
  <c r="BO48" i="1"/>
  <c r="BN48" i="1"/>
  <c r="BM48" i="1"/>
  <c r="BI48" i="1"/>
  <c r="BB48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I47" i="1"/>
  <c r="BB47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I46" i="1"/>
  <c r="BB46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I45" i="1"/>
  <c r="BB45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I44" i="1"/>
  <c r="BB44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I43" i="1"/>
  <c r="BB43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I42" i="1"/>
  <c r="BB42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I41" i="1"/>
  <c r="BB41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I40" i="1"/>
  <c r="BB40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I39" i="1"/>
  <c r="BB39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I38" i="1"/>
  <c r="BB38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I37" i="1"/>
  <c r="BB37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I36" i="1"/>
  <c r="BB36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I35" i="1"/>
  <c r="BB35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I34" i="1"/>
  <c r="BB34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I33" i="1"/>
  <c r="BB33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I32" i="1"/>
  <c r="BB32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I31" i="1"/>
  <c r="BB31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I30" i="1"/>
  <c r="BB30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I29" i="1"/>
  <c r="BB29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I28" i="1"/>
  <c r="BB28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I27" i="1"/>
  <c r="BB27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I26" i="1"/>
  <c r="BB26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I25" i="1"/>
  <c r="BB25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I24" i="1"/>
  <c r="BB24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I23" i="1"/>
  <c r="BB23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I22" i="1"/>
  <c r="BB22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I21" i="1"/>
  <c r="BB21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I20" i="1"/>
  <c r="BB20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I19" i="1"/>
  <c r="BB19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I18" i="1"/>
  <c r="BB18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I17" i="1"/>
  <c r="BB17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I16" i="1"/>
  <c r="BB16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I15" i="1"/>
  <c r="BB15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I14" i="1"/>
  <c r="BB14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I13" i="1"/>
  <c r="BB13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I12" i="1"/>
  <c r="BB12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I11" i="1"/>
  <c r="BB11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I10" i="1"/>
  <c r="BB10" i="1"/>
  <c r="BX9" i="1"/>
  <c r="BW9" i="1"/>
  <c r="BV9" i="1"/>
  <c r="BU9" i="1"/>
  <c r="BT9" i="1"/>
  <c r="BS9" i="1"/>
  <c r="BR9" i="1"/>
  <c r="BQ9" i="1"/>
  <c r="BP9" i="1"/>
  <c r="BO9" i="1"/>
  <c r="BN9" i="1"/>
  <c r="BM9" i="1"/>
  <c r="BI9" i="1"/>
  <c r="BB9" i="1"/>
  <c r="BX8" i="1"/>
  <c r="BW8" i="1"/>
  <c r="BV8" i="1"/>
  <c r="BU8" i="1"/>
  <c r="BT8" i="1"/>
  <c r="BS8" i="1"/>
  <c r="BR8" i="1"/>
  <c r="BQ8" i="1"/>
  <c r="BP8" i="1"/>
  <c r="BO8" i="1"/>
  <c r="BN8" i="1"/>
  <c r="BM8" i="1"/>
  <c r="BI8" i="1"/>
  <c r="E18" i="1" l="1"/>
  <c r="A96" i="1"/>
  <c r="E82" i="1"/>
  <c r="E13" i="1"/>
  <c r="E37" i="1"/>
  <c r="E105" i="1"/>
  <c r="E8" i="1"/>
  <c r="A99" i="1"/>
  <c r="B88" i="3" s="1"/>
  <c r="E45" i="1"/>
  <c r="E53" i="1"/>
  <c r="E57" i="1"/>
  <c r="A67" i="1"/>
  <c r="B86" i="3" s="1"/>
  <c r="E12" i="1"/>
  <c r="E17" i="1"/>
  <c r="A23" i="1"/>
  <c r="B37" i="3" s="1"/>
  <c r="E25" i="1"/>
  <c r="A57" i="1"/>
  <c r="B54" i="3" s="1"/>
  <c r="A101" i="1"/>
  <c r="B80" i="3" s="1"/>
  <c r="A25" i="1"/>
  <c r="A52" i="1"/>
  <c r="E69" i="1"/>
  <c r="A75" i="1"/>
  <c r="B71" i="3" s="1"/>
  <c r="E77" i="1"/>
  <c r="A83" i="1"/>
  <c r="E93" i="1"/>
  <c r="B6" i="3"/>
  <c r="E11" i="1"/>
  <c r="E16" i="1"/>
  <c r="E20" i="1"/>
  <c r="E24" i="1"/>
  <c r="A27" i="1"/>
  <c r="E29" i="1"/>
  <c r="E52" i="1"/>
  <c r="E80" i="1"/>
  <c r="E96" i="1"/>
  <c r="E38" i="1"/>
  <c r="E47" i="1"/>
  <c r="E59" i="1"/>
  <c r="E67" i="1"/>
  <c r="E71" i="1"/>
  <c r="E91" i="1"/>
  <c r="E95" i="1"/>
  <c r="A46" i="1"/>
  <c r="A51" i="1"/>
  <c r="E85" i="1"/>
  <c r="A92" i="1"/>
  <c r="B72" i="3" s="1"/>
  <c r="E99" i="1"/>
  <c r="A44" i="1"/>
  <c r="B29" i="3" s="1"/>
  <c r="E19" i="1"/>
  <c r="E23" i="1"/>
  <c r="E35" i="1"/>
  <c r="A48" i="1"/>
  <c r="B18" i="3" s="1"/>
  <c r="A56" i="1"/>
  <c r="E58" i="1"/>
  <c r="E62" i="1"/>
  <c r="E66" i="1"/>
  <c r="E70" i="1"/>
  <c r="E101" i="1"/>
  <c r="E107" i="1"/>
  <c r="A74" i="1"/>
  <c r="B104" i="3" s="1"/>
  <c r="A76" i="1"/>
  <c r="B81" i="3" s="1"/>
  <c r="A91" i="1"/>
  <c r="B99" i="3" s="1"/>
  <c r="A107" i="1"/>
  <c r="B85" i="3" s="1"/>
  <c r="A37" i="1"/>
  <c r="A55" i="1"/>
  <c r="A60" i="1"/>
  <c r="B21" i="3" s="1"/>
  <c r="A104" i="1"/>
  <c r="B103" i="3" s="1"/>
  <c r="A18" i="1"/>
  <c r="B44" i="3" s="1"/>
  <c r="A50" i="1"/>
  <c r="E9" i="1"/>
  <c r="E10" i="1"/>
  <c r="A19" i="1"/>
  <c r="A20" i="1"/>
  <c r="B38" i="3" s="1"/>
  <c r="E28" i="1"/>
  <c r="A35" i="1"/>
  <c r="E36" i="1"/>
  <c r="E49" i="1"/>
  <c r="E56" i="1"/>
  <c r="E64" i="1"/>
  <c r="A72" i="1"/>
  <c r="B70" i="3" s="1"/>
  <c r="E73" i="1"/>
  <c r="E79" i="1"/>
  <c r="E83" i="1"/>
  <c r="E97" i="1"/>
  <c r="A100" i="1"/>
  <c r="A31" i="1"/>
  <c r="B15" i="3" s="1"/>
  <c r="A21" i="1"/>
  <c r="A22" i="1"/>
  <c r="A11" i="1"/>
  <c r="B8" i="3" s="1"/>
  <c r="A12" i="1"/>
  <c r="A15" i="1"/>
  <c r="E21" i="1"/>
  <c r="E22" i="1"/>
  <c r="A24" i="1"/>
  <c r="A32" i="1"/>
  <c r="B26" i="3" s="1"/>
  <c r="A39" i="1"/>
  <c r="B17" i="3" s="1"/>
  <c r="A40" i="1"/>
  <c r="B53" i="3" s="1"/>
  <c r="E44" i="1"/>
  <c r="E46" i="1"/>
  <c r="A47" i="1"/>
  <c r="A49" i="1"/>
  <c r="B30" i="3" s="1"/>
  <c r="E50" i="1"/>
  <c r="E61" i="1"/>
  <c r="E74" i="1"/>
  <c r="E78" i="1"/>
  <c r="A80" i="1"/>
  <c r="B76" i="3" s="1"/>
  <c r="E81" i="1"/>
  <c r="E103" i="1"/>
  <c r="A106" i="1"/>
  <c r="E31" i="1"/>
  <c r="E32" i="1"/>
  <c r="E33" i="1"/>
  <c r="A34" i="1"/>
  <c r="A36" i="1"/>
  <c r="B27" i="3" s="1"/>
  <c r="E39" i="1"/>
  <c r="E40" i="1"/>
  <c r="E41" i="1"/>
  <c r="A43" i="1"/>
  <c r="E55" i="1"/>
  <c r="A59" i="1"/>
  <c r="E63" i="1"/>
  <c r="A64" i="1"/>
  <c r="E65" i="1"/>
  <c r="A88" i="1"/>
  <c r="E90" i="1"/>
  <c r="A94" i="1"/>
  <c r="E104" i="1"/>
  <c r="E30" i="1"/>
  <c r="E34" i="1"/>
  <c r="E86" i="1"/>
  <c r="E87" i="1"/>
  <c r="E89" i="1"/>
  <c r="A98" i="1"/>
  <c r="B62" i="3" s="1"/>
  <c r="A9" i="1"/>
  <c r="B7" i="3" s="1"/>
  <c r="A17" i="1"/>
  <c r="A30" i="1"/>
  <c r="A14" i="1"/>
  <c r="B35" i="3" s="1"/>
  <c r="A33" i="1"/>
  <c r="A63" i="1"/>
  <c r="A79" i="1"/>
  <c r="B96" i="3" s="1"/>
  <c r="E14" i="1"/>
  <c r="E15" i="1"/>
  <c r="A16" i="1"/>
  <c r="B56" i="3" s="1"/>
  <c r="A26" i="1"/>
  <c r="A29" i="1"/>
  <c r="A42" i="1"/>
  <c r="A45" i="1"/>
  <c r="A54" i="1"/>
  <c r="A10" i="1"/>
  <c r="B22" i="3" s="1"/>
  <c r="A13" i="1"/>
  <c r="E26" i="1"/>
  <c r="E27" i="1"/>
  <c r="A28" i="1"/>
  <c r="B48" i="3" s="1"/>
  <c r="A38" i="1"/>
  <c r="A41" i="1"/>
  <c r="E42" i="1"/>
  <c r="E43" i="1"/>
  <c r="E48" i="1"/>
  <c r="A68" i="1"/>
  <c r="E75" i="1"/>
  <c r="A90" i="1"/>
  <c r="B87" i="3" s="1"/>
  <c r="A84" i="1"/>
  <c r="B64" i="3" s="1"/>
  <c r="A97" i="1"/>
  <c r="B101" i="3" s="1"/>
  <c r="A103" i="1"/>
  <c r="A105" i="1"/>
  <c r="B65" i="3" s="1"/>
  <c r="E51" i="1"/>
  <c r="E54" i="1"/>
  <c r="A58" i="1"/>
  <c r="A66" i="1"/>
  <c r="A71" i="1"/>
  <c r="B77" i="3" s="1"/>
  <c r="E72" i="1"/>
  <c r="A82" i="1"/>
  <c r="B66" i="3" s="1"/>
  <c r="A87" i="1"/>
  <c r="E88" i="1"/>
  <c r="E92" i="1"/>
  <c r="A93" i="1"/>
  <c r="B73" i="3" s="1"/>
  <c r="E94" i="1"/>
  <c r="A95" i="1"/>
  <c r="B100" i="3" s="1"/>
  <c r="E100" i="1"/>
  <c r="A102" i="1"/>
  <c r="E60" i="1"/>
  <c r="A62" i="1"/>
  <c r="B90" i="3" s="1"/>
  <c r="E68" i="1"/>
  <c r="A70" i="1"/>
  <c r="B68" i="3" s="1"/>
  <c r="E76" i="1"/>
  <c r="A78" i="1"/>
  <c r="B75" i="3" s="1"/>
  <c r="E84" i="1"/>
  <c r="A86" i="1"/>
  <c r="B97" i="3" s="1"/>
  <c r="E98" i="1"/>
  <c r="E102" i="1"/>
  <c r="E106" i="1"/>
  <c r="B9" i="3"/>
  <c r="A53" i="1"/>
  <c r="A61" i="1"/>
  <c r="A65" i="1"/>
  <c r="A69" i="1"/>
  <c r="A73" i="1"/>
  <c r="A77" i="1"/>
  <c r="A81" i="1"/>
  <c r="A85" i="1"/>
  <c r="A89" i="1"/>
  <c r="B82" i="3" l="1"/>
  <c r="B31" i="3"/>
  <c r="B12" i="3"/>
  <c r="B36" i="3"/>
  <c r="B47" i="3"/>
  <c r="B69" i="3"/>
  <c r="B25" i="3"/>
  <c r="B20" i="3"/>
  <c r="B79" i="3"/>
  <c r="B10" i="3"/>
  <c r="B24" i="3"/>
  <c r="B52" i="3"/>
  <c r="B40" i="3"/>
  <c r="B63" i="3"/>
  <c r="B94" i="3"/>
  <c r="B84" i="3"/>
  <c r="B23" i="3"/>
  <c r="B49" i="3"/>
  <c r="B42" i="3"/>
  <c r="B39" i="3"/>
  <c r="B57" i="3"/>
  <c r="B14" i="3"/>
  <c r="B89" i="3"/>
  <c r="B11" i="3"/>
  <c r="B19" i="3"/>
  <c r="B74" i="3"/>
  <c r="B34" i="3"/>
  <c r="B91" i="3"/>
  <c r="B16" i="3"/>
  <c r="B55" i="3"/>
  <c r="B45" i="3"/>
  <c r="B92" i="3"/>
  <c r="B98" i="3"/>
  <c r="B67" i="3"/>
  <c r="B46" i="3"/>
  <c r="B50" i="3"/>
  <c r="B102" i="3"/>
  <c r="B51" i="3"/>
  <c r="B33" i="3"/>
  <c r="B41" i="3"/>
  <c r="B43" i="3"/>
  <c r="B28" i="3"/>
  <c r="B13" i="3"/>
  <c r="B5" i="3"/>
  <c r="B60" i="3"/>
  <c r="B78" i="3"/>
  <c r="B32" i="3"/>
  <c r="B83" i="3"/>
  <c r="B95" i="3"/>
  <c r="B61" i="3"/>
  <c r="B59" i="3"/>
  <c r="B58" i="3"/>
  <c r="B93" i="3"/>
</calcChain>
</file>

<file path=xl/sharedStrings.xml><?xml version="1.0" encoding="utf-8"?>
<sst xmlns="http://schemas.openxmlformats.org/spreadsheetml/2006/main" count="5516" uniqueCount="428">
  <si>
    <t>Presidential Nomination #</t>
  </si>
  <si>
    <t>PN150-3</t>
  </si>
  <si>
    <t>PN346-2</t>
  </si>
  <si>
    <t>PN150-2</t>
  </si>
  <si>
    <t>PN150-6</t>
  </si>
  <si>
    <t>PN150-1</t>
  </si>
  <si>
    <t>PN346-1</t>
  </si>
  <si>
    <t>PN150-4</t>
  </si>
  <si>
    <t>PN346-3</t>
  </si>
  <si>
    <t>Date of Vote</t>
  </si>
  <si>
    <t>Court</t>
  </si>
  <si>
    <t>6th Circuit</t>
  </si>
  <si>
    <t>3rd Circuit</t>
  </si>
  <si>
    <t>East-West Dist. MO</t>
  </si>
  <si>
    <t>East Dist. MO</t>
  </si>
  <si>
    <t>East. Dist. of MO</t>
  </si>
  <si>
    <t>South Dist. of FL</t>
  </si>
  <si>
    <t>Mid. Dist. of FL.</t>
  </si>
  <si>
    <t>AFA Recommendation Status</t>
  </si>
  <si>
    <t>119th Congress Score</t>
  </si>
  <si>
    <t>2025 Q3 Score</t>
  </si>
  <si>
    <t>2025 Score</t>
  </si>
  <si>
    <t>Last</t>
  </si>
  <si>
    <t>First</t>
  </si>
  <si>
    <t>State</t>
  </si>
  <si>
    <t>Party</t>
  </si>
  <si>
    <t>Whitney D. Hermandorfer</t>
  </si>
  <si>
    <t>Emil J. Bove III</t>
  </si>
  <si>
    <t>Joshua M. Divine</t>
  </si>
  <si>
    <t>Cristian M. Stevens</t>
  </si>
  <si>
    <t>Zachary M. Bluestone</t>
  </si>
  <si>
    <t>Edward L. Artau</t>
  </si>
  <si>
    <t>Maria A. Lanahan</t>
  </si>
  <si>
    <t>Kyle Christopher Dudek</t>
  </si>
  <si>
    <t>Total Vote Weighted</t>
  </si>
  <si>
    <t>Total  NV Votes</t>
  </si>
  <si>
    <t>Total Votes Taken</t>
  </si>
  <si>
    <t>Total Vote Weighted Q3</t>
  </si>
  <si>
    <t>Total Q3 Votes Taken</t>
  </si>
  <si>
    <t>Total Vote Weighted Q4</t>
  </si>
  <si>
    <t>Total No Votes Weighted Q4</t>
  </si>
  <si>
    <t>Total Q4 Votes Taken</t>
  </si>
  <si>
    <t>Sen.</t>
  </si>
  <si>
    <t>Banks</t>
  </si>
  <si>
    <t>Jim</t>
  </si>
  <si>
    <t>IN</t>
  </si>
  <si>
    <t>R</t>
  </si>
  <si>
    <t>Y</t>
  </si>
  <si>
    <t>Barrasso</t>
  </si>
  <si>
    <t>John</t>
  </si>
  <si>
    <t>WY</t>
  </si>
  <si>
    <t>Blackburn</t>
  </si>
  <si>
    <t>Marsha</t>
  </si>
  <si>
    <t>TN</t>
  </si>
  <si>
    <t>Boozman</t>
  </si>
  <si>
    <t>AR</t>
  </si>
  <si>
    <t>Britt</t>
  </si>
  <si>
    <t>Katie Boyd</t>
  </si>
  <si>
    <t>AL</t>
  </si>
  <si>
    <t>NV</t>
  </si>
  <si>
    <t>Budd</t>
  </si>
  <si>
    <t>Ted</t>
  </si>
  <si>
    <t>NC</t>
  </si>
  <si>
    <t>Capito</t>
  </si>
  <si>
    <t>Shelley Moore</t>
  </si>
  <si>
    <t>WV</t>
  </si>
  <si>
    <t>Cassidy</t>
  </si>
  <si>
    <t>Bill</t>
  </si>
  <si>
    <t>LA</t>
  </si>
  <si>
    <t>Collins</t>
  </si>
  <si>
    <t>Susan M.</t>
  </si>
  <si>
    <t>ME</t>
  </si>
  <si>
    <t>N</t>
  </si>
  <si>
    <t>Cornyn</t>
  </si>
  <si>
    <t>TX</t>
  </si>
  <si>
    <t>Cotton</t>
  </si>
  <si>
    <t>Tom</t>
  </si>
  <si>
    <t>Cramer</t>
  </si>
  <si>
    <t>Kevin</t>
  </si>
  <si>
    <t>ND</t>
  </si>
  <si>
    <t>Crapo</t>
  </si>
  <si>
    <t>Mike</t>
  </si>
  <si>
    <t>ID</t>
  </si>
  <si>
    <t>Cruz</t>
  </si>
  <si>
    <t>Curtis</t>
  </si>
  <si>
    <t>UT</t>
  </si>
  <si>
    <t>Daines</t>
  </si>
  <si>
    <t>Steve</t>
  </si>
  <si>
    <t>MT</t>
  </si>
  <si>
    <t>Ernst</t>
  </si>
  <si>
    <t>Joni</t>
  </si>
  <si>
    <t>IA</t>
  </si>
  <si>
    <t>Fischer</t>
  </si>
  <si>
    <t>Deb</t>
  </si>
  <si>
    <t>NE</t>
  </si>
  <si>
    <t>Graham</t>
  </si>
  <si>
    <t>Lindsey</t>
  </si>
  <si>
    <t>SC</t>
  </si>
  <si>
    <t>Grassley</t>
  </si>
  <si>
    <t>Chuck</t>
  </si>
  <si>
    <t>Hagerty</t>
  </si>
  <si>
    <t>Hawley</t>
  </si>
  <si>
    <t>Josh</t>
  </si>
  <si>
    <t>MO</t>
  </si>
  <si>
    <t>Hoeven</t>
  </si>
  <si>
    <t>Husted</t>
  </si>
  <si>
    <t>Jon</t>
  </si>
  <si>
    <t>OH</t>
  </si>
  <si>
    <t>Hyde-Smith</t>
  </si>
  <si>
    <t>Cindy</t>
  </si>
  <si>
    <t>MS</t>
  </si>
  <si>
    <t>Johnson</t>
  </si>
  <si>
    <t>Ron</t>
  </si>
  <si>
    <t>WI</t>
  </si>
  <si>
    <t>Justice</t>
  </si>
  <si>
    <t>Kennedy</t>
  </si>
  <si>
    <t>Lankford</t>
  </si>
  <si>
    <t>James</t>
  </si>
  <si>
    <t>OK</t>
  </si>
  <si>
    <t>Lee</t>
  </si>
  <si>
    <t>Lummis</t>
  </si>
  <si>
    <t>Cynthia M.</t>
  </si>
  <si>
    <t>Marshall</t>
  </si>
  <si>
    <t>Roger</t>
  </si>
  <si>
    <t>KS</t>
  </si>
  <si>
    <t>McConnell</t>
  </si>
  <si>
    <t>Mitch</t>
  </si>
  <si>
    <t>KY</t>
  </si>
  <si>
    <t>McCormick</t>
  </si>
  <si>
    <t>Dave</t>
  </si>
  <si>
    <t>PA</t>
  </si>
  <si>
    <t>Moody</t>
  </si>
  <si>
    <t>Ashley</t>
  </si>
  <si>
    <t>FL</t>
  </si>
  <si>
    <t>Moran</t>
  </si>
  <si>
    <t>Jerry</t>
  </si>
  <si>
    <t>Moreno</t>
  </si>
  <si>
    <t>Bernie</t>
  </si>
  <si>
    <t>Mullin</t>
  </si>
  <si>
    <t>Markwayne</t>
  </si>
  <si>
    <t>Murkowski</t>
  </si>
  <si>
    <t>Lisa</t>
  </si>
  <si>
    <t>AK</t>
  </si>
  <si>
    <t>Paul</t>
  </si>
  <si>
    <t>Rand</t>
  </si>
  <si>
    <t>Ricketts</t>
  </si>
  <si>
    <t>Pete</t>
  </si>
  <si>
    <t>Risch</t>
  </si>
  <si>
    <t>James E.</t>
  </si>
  <si>
    <t>Rounds</t>
  </si>
  <si>
    <t>SD</t>
  </si>
  <si>
    <t>Schmitt</t>
  </si>
  <si>
    <t>Eric</t>
  </si>
  <si>
    <t>Scott</t>
  </si>
  <si>
    <t>Tim(SC)</t>
  </si>
  <si>
    <t>Rick(FL)</t>
  </si>
  <si>
    <t>Sheehy</t>
  </si>
  <si>
    <t>Tim</t>
  </si>
  <si>
    <t>Sullivan</t>
  </si>
  <si>
    <t>Dan</t>
  </si>
  <si>
    <t>Thune</t>
  </si>
  <si>
    <t>Tillis</t>
  </si>
  <si>
    <t>Thom</t>
  </si>
  <si>
    <t>Tuberville</t>
  </si>
  <si>
    <t>Tommy</t>
  </si>
  <si>
    <t>Wicker</t>
  </si>
  <si>
    <t>Roger F.</t>
  </si>
  <si>
    <t>Young</t>
  </si>
  <si>
    <t>Todd</t>
  </si>
  <si>
    <t>King</t>
  </si>
  <si>
    <t>Angus S., Jr.</t>
  </si>
  <si>
    <t>I</t>
  </si>
  <si>
    <t>Sanders</t>
  </si>
  <si>
    <t>VT</t>
  </si>
  <si>
    <t>Alsobrooks</t>
  </si>
  <si>
    <t>Angela</t>
  </si>
  <si>
    <t>MD</t>
  </si>
  <si>
    <t>D</t>
  </si>
  <si>
    <t>Baldwin</t>
  </si>
  <si>
    <t>Tammy</t>
  </si>
  <si>
    <t xml:space="preserve">Bennet </t>
  </si>
  <si>
    <t>Michael F.</t>
  </si>
  <si>
    <t>CO</t>
  </si>
  <si>
    <t>Blumenthal</t>
  </si>
  <si>
    <t>Richard</t>
  </si>
  <si>
    <t>CT</t>
  </si>
  <si>
    <t>Blunt Rochester</t>
  </si>
  <si>
    <t>DE</t>
  </si>
  <si>
    <t>Booker</t>
  </si>
  <si>
    <t>Cory A.</t>
  </si>
  <si>
    <t>NJ</t>
  </si>
  <si>
    <t>Cantwell</t>
  </si>
  <si>
    <t>Maria</t>
  </si>
  <si>
    <t>WA</t>
  </si>
  <si>
    <t>Coons</t>
  </si>
  <si>
    <t>Christopher A.</t>
  </si>
  <si>
    <t>Cortez Masto</t>
  </si>
  <si>
    <t>Catherine</t>
  </si>
  <si>
    <t>Duckworth</t>
  </si>
  <si>
    <t>IL</t>
  </si>
  <si>
    <t>Durbin</t>
  </si>
  <si>
    <t>Richard J.</t>
  </si>
  <si>
    <t>Fetterman</t>
  </si>
  <si>
    <t>Gallego</t>
  </si>
  <si>
    <t>Ruben</t>
  </si>
  <si>
    <t>AZ</t>
  </si>
  <si>
    <t>Gillibrand</t>
  </si>
  <si>
    <t>Kirsten E.</t>
  </si>
  <si>
    <t>NY</t>
  </si>
  <si>
    <t>Hassan</t>
  </si>
  <si>
    <t>Margaret Wood</t>
  </si>
  <si>
    <t>NH</t>
  </si>
  <si>
    <t>Heinrich</t>
  </si>
  <si>
    <t>Martin</t>
  </si>
  <si>
    <t>NM</t>
  </si>
  <si>
    <t>Hickenlooper</t>
  </si>
  <si>
    <t>John W.</t>
  </si>
  <si>
    <t>Hirono</t>
  </si>
  <si>
    <t>Mazie K.</t>
  </si>
  <si>
    <t>HI</t>
  </si>
  <si>
    <t>Kaine</t>
  </si>
  <si>
    <t>VA</t>
  </si>
  <si>
    <t>Kelly</t>
  </si>
  <si>
    <t>Mark</t>
  </si>
  <si>
    <t>Kim</t>
  </si>
  <si>
    <t>Andy</t>
  </si>
  <si>
    <t>Klobuchar</t>
  </si>
  <si>
    <t>Amy</t>
  </si>
  <si>
    <t>MN</t>
  </si>
  <si>
    <t>Luján</t>
  </si>
  <si>
    <t>Ben Ray</t>
  </si>
  <si>
    <t>Markey</t>
  </si>
  <si>
    <t>Edward J.</t>
  </si>
  <si>
    <t>MA</t>
  </si>
  <si>
    <t>Merkley</t>
  </si>
  <si>
    <t>Jeff</t>
  </si>
  <si>
    <t>OR</t>
  </si>
  <si>
    <t>Murphy</t>
  </si>
  <si>
    <t>Christopher</t>
  </si>
  <si>
    <t>Murray</t>
  </si>
  <si>
    <t>Patty</t>
  </si>
  <si>
    <t>Ossoff</t>
  </si>
  <si>
    <t>GA</t>
  </si>
  <si>
    <t>Padilla</t>
  </si>
  <si>
    <t>Alex</t>
  </si>
  <si>
    <t>CA</t>
  </si>
  <si>
    <t>Peters</t>
  </si>
  <si>
    <t>Gary C.</t>
  </si>
  <si>
    <t>MI</t>
  </si>
  <si>
    <t>Reed</t>
  </si>
  <si>
    <t>Jack</t>
  </si>
  <si>
    <t>RI</t>
  </si>
  <si>
    <t>Rosen</t>
  </si>
  <si>
    <t>Jacky</t>
  </si>
  <si>
    <t>Schatz</t>
  </si>
  <si>
    <t>Brian</t>
  </si>
  <si>
    <t>Schiff</t>
  </si>
  <si>
    <t>Adam</t>
  </si>
  <si>
    <t>Schumer</t>
  </si>
  <si>
    <t>Charles E.</t>
  </si>
  <si>
    <t>Shaheen</t>
  </si>
  <si>
    <t>Jeanne</t>
  </si>
  <si>
    <t>Smith</t>
  </si>
  <si>
    <t>Tina</t>
  </si>
  <si>
    <t>Slotkin</t>
  </si>
  <si>
    <t>Elissa</t>
  </si>
  <si>
    <t>Van Hollen</t>
  </si>
  <si>
    <t>Chris</t>
  </si>
  <si>
    <t>Warner</t>
  </si>
  <si>
    <t>Mark R.</t>
  </si>
  <si>
    <t>Warnock</t>
  </si>
  <si>
    <t>Raphael G.</t>
  </si>
  <si>
    <t>Warren</t>
  </si>
  <si>
    <t>Elizabeth</t>
  </si>
  <si>
    <t>Welch</t>
  </si>
  <si>
    <t>Peter</t>
  </si>
  <si>
    <t>Whitehouse</t>
  </si>
  <si>
    <t>Sheldon</t>
  </si>
  <si>
    <t>Wyden</t>
  </si>
  <si>
    <t>Total N</t>
  </si>
  <si>
    <t>Total Y</t>
  </si>
  <si>
    <t>Total NV</t>
  </si>
  <si>
    <t>Score is Based on Below</t>
  </si>
  <si>
    <t>Multiplier</t>
  </si>
  <si>
    <t>No Position</t>
  </si>
  <si>
    <t>0?</t>
  </si>
  <si>
    <t>Green</t>
  </si>
  <si>
    <t xml:space="preserve">District </t>
  </si>
  <si>
    <t>Circuit</t>
  </si>
  <si>
    <t>Supreme Court</t>
  </si>
  <si>
    <t xml:space="preserve">By factor of three. </t>
  </si>
  <si>
    <t>Priority  adds a factor of three.</t>
  </si>
  <si>
    <t>Senator</t>
  </si>
  <si>
    <t>First Name</t>
  </si>
  <si>
    <t>Last Name</t>
  </si>
  <si>
    <t>PN466-4</t>
  </si>
  <si>
    <t>Jennifer Lee Mascott</t>
  </si>
  <si>
    <t>Mid. Dist. Of FL</t>
  </si>
  <si>
    <t>Anne-Leigh Gaylord Moe</t>
  </si>
  <si>
    <t>PN346-5</t>
  </si>
  <si>
    <t>PN466-6</t>
  </si>
  <si>
    <t>North Dist. Of AL</t>
  </si>
  <si>
    <t>Harold D. Mooty III</t>
  </si>
  <si>
    <t>Stephen Chad Meredith</t>
  </si>
  <si>
    <t>Dist. Of MT</t>
  </si>
  <si>
    <t>William W. Mercer</t>
  </si>
  <si>
    <t>PN400-2</t>
  </si>
  <si>
    <t>East Dist. Of KY</t>
  </si>
  <si>
    <t>PN368</t>
  </si>
  <si>
    <t>PN466-3</t>
  </si>
  <si>
    <t>Bill Lewis</t>
  </si>
  <si>
    <t>7th Circuit</t>
  </si>
  <si>
    <t>PN520-5</t>
  </si>
  <si>
    <t>Rebecca L. Taibleson</t>
  </si>
  <si>
    <t>Jordan Emery Pratt</t>
  </si>
  <si>
    <t>PN346-6</t>
  </si>
  <si>
    <t>Mid. Dist. of FL</t>
  </si>
  <si>
    <t>PN466-2</t>
  </si>
  <si>
    <t>North Dist. of AL</t>
  </si>
  <si>
    <t>Mid. Dist. of AL</t>
  </si>
  <si>
    <t>Edmund G. LaCour Jr.</t>
  </si>
  <si>
    <t>Joshua D. Dunlap</t>
  </si>
  <si>
    <t>1st Circuit</t>
  </si>
  <si>
    <t>PN400-1</t>
  </si>
  <si>
    <t>9th Circuit</t>
  </si>
  <si>
    <t>Eric Chunyee Tung</t>
  </si>
  <si>
    <t>PN400-3</t>
  </si>
  <si>
    <t>Confirm</t>
  </si>
  <si>
    <t>Priority Yes -PY_CODE</t>
  </si>
  <si>
    <t>Yes - Y_CODE</t>
  </si>
  <si>
    <t>Unclear - U_CODE</t>
  </si>
  <si>
    <t>No - N_CODE</t>
  </si>
  <si>
    <t>Priority No - PN_CODE</t>
  </si>
  <si>
    <t>Judicial Nomination Scorecard – Formula &amp; Scoring Manual</t>
  </si>
  <si>
    <t>1. Overview</t>
  </si>
  <si>
    <t>This scorecard evaluates U.S. Senators based on their votes on judicial nominees.</t>
  </si>
  <si>
    <t>Each senator’s score is calculated as:</t>
  </si>
  <si>
    <t>Final Score (%) = (Weighted Points Earned / Weighted Points Possible) × 100</t>
  </si>
  <si>
    <t>The system incorporates:</t>
  </si>
  <si>
    <t>- Court level (Circuit vs District)</t>
  </si>
  <si>
    <t>- AFA Recommendation Category</t>
  </si>
  <si>
    <t>- Priority-based double weighting</t>
  </si>
  <si>
    <t>- Correct vs incorrect votes</t>
  </si>
  <si>
    <t>2. Court Weighting</t>
  </si>
  <si>
    <t>Circuit Court Judges (columns P–U): 5 points</t>
  </si>
  <si>
    <t>District Court Judges (columns Y–AK): 1 point</t>
  </si>
  <si>
    <t>3. AFA Recommendation Categories (Row 6)</t>
  </si>
  <si>
    <t>1 = Priority Yes</t>
  </si>
  <si>
    <t>2 = Yes</t>
  </si>
  <si>
    <t>3 = Unclear</t>
  </si>
  <si>
    <t>4 = No</t>
  </si>
  <si>
    <t>5 = Priority No</t>
  </si>
  <si>
    <t>4. Points Earned (AN Column)</t>
  </si>
  <si>
    <t>Senators earn weighted points based on:</t>
  </si>
  <si>
    <t>- Correctness of the vote (Y or N depending on category)</t>
  </si>
  <si>
    <t>- Court weight (5 or 1)</t>
  </si>
  <si>
    <t>- Priority multiplier (2× for Priority Yes/No)</t>
  </si>
  <si>
    <t>5. Total Possible Points (AM Column)</t>
  </si>
  <si>
    <t>AM counts all Y/N votes cast by that senator and applies the same court and category multipliers, but does NOT check correctness.</t>
  </si>
  <si>
    <t>6. Final Score (A Column)</t>
  </si>
  <si>
    <t>A = (AN / AM) × 100</t>
  </si>
  <si>
    <t>7. Interpretation</t>
  </si>
  <si>
    <t>A senator’s score represents the percentage of weighted judicial votes on which they aligned with AFA recommendations, weighted by court level and priority.</t>
  </si>
  <si>
    <t>David A. Bragdon</t>
  </si>
  <si>
    <t>PN520-1</t>
  </si>
  <si>
    <t>Mid. Dist. Of NC</t>
  </si>
  <si>
    <t>Lindsey Ann Freeman</t>
  </si>
  <si>
    <t>PN520-2</t>
  </si>
  <si>
    <t>PN520-3</t>
  </si>
  <si>
    <t>West Dist. Of NC</t>
  </si>
  <si>
    <t>Matthew E. Orso</t>
  </si>
  <si>
    <t>PN520-4</t>
  </si>
  <si>
    <t>Susan Courtwright Rodriguez</t>
  </si>
  <si>
    <t>North Dist. Of MS</t>
  </si>
  <si>
    <t>PN466-1</t>
  </si>
  <si>
    <t>Robert P. Chamberlin</t>
  </si>
  <si>
    <t>PN466-5</t>
  </si>
  <si>
    <t>James D. Maxwell II</t>
  </si>
  <si>
    <t>William J. Crain</t>
  </si>
  <si>
    <t>East Dist. Of LA</t>
  </si>
  <si>
    <t>PN615-1</t>
  </si>
  <si>
    <t>PN615-2</t>
  </si>
  <si>
    <t>West Dist. Of LA</t>
  </si>
  <si>
    <t>Alexander C. Van Hook</t>
  </si>
  <si>
    <t>PN726-5</t>
  </si>
  <si>
    <t>West Dist. Of AR</t>
  </si>
  <si>
    <t>David Clay Fowlkes</t>
  </si>
  <si>
    <t>PN726-6</t>
  </si>
  <si>
    <t>South Dist. Of TX</t>
  </si>
  <si>
    <t>Nicholas Jon Ganjei</t>
  </si>
  <si>
    <t>PN726-2</t>
  </si>
  <si>
    <t>West Dist. Of MO</t>
  </si>
  <si>
    <t>Megan Blair Benton</t>
  </si>
  <si>
    <t>PN726-12</t>
  </si>
  <si>
    <t>Aaron Christian Peterson</t>
  </si>
  <si>
    <t>Dist. Of AK</t>
  </si>
  <si>
    <t>PN726-9</t>
  </si>
  <si>
    <t>West. Dist. Of TN</t>
  </si>
  <si>
    <t>Brian Charles Lea</t>
  </si>
  <si>
    <t>South. Dist. Of IN</t>
  </si>
  <si>
    <t>PN726-11</t>
  </si>
  <si>
    <t>Justin R. Olson</t>
  </si>
  <si>
    <t>East. Dist. Of LA</t>
  </si>
  <si>
    <t>PN787-4</t>
  </si>
  <si>
    <t>Anna St. John</t>
  </si>
  <si>
    <t>Total Preffered Votes Weighted Q3</t>
  </si>
  <si>
    <t>Total Preffered Votes Weighted</t>
  </si>
  <si>
    <t>2025 Q4 Score</t>
  </si>
  <si>
    <t>2026 Q1 Score</t>
  </si>
  <si>
    <t>Total Vote Weighted Q1 2026</t>
  </si>
  <si>
    <t>Total No Votes Weighted Q1 2026</t>
  </si>
  <si>
    <t>Total Q1 Votes Taken 2026</t>
  </si>
  <si>
    <t>Total Vote Weighted Q2 2026</t>
  </si>
  <si>
    <t>Total No Votes Weighted Q2 2026</t>
  </si>
  <si>
    <t>Total Q2 Votes Taken 2026</t>
  </si>
  <si>
    <t>Total Vote Weighted Q3 2026</t>
  </si>
  <si>
    <t>Total No Votes Weighted Q3 2026</t>
  </si>
  <si>
    <t>Total Q3 Votes Taken 2026</t>
  </si>
  <si>
    <t>Total Vote Weighted Q4 2026</t>
  </si>
  <si>
    <t>Total No Votes Weighted Q4 2026</t>
  </si>
  <si>
    <t>Total Q4 Votes Taken 2026</t>
  </si>
  <si>
    <t>Total Vote Weighted 2026</t>
  </si>
  <si>
    <t>Total No Votes Weighted 2026</t>
  </si>
  <si>
    <t>Total Votes Taken 2026</t>
  </si>
  <si>
    <t>119th Congress (2025-2026)</t>
  </si>
  <si>
    <t>3rd Quarter 2025</t>
  </si>
  <si>
    <t>4th Quarter 2025</t>
  </si>
  <si>
    <t>1st Quarter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</si>
</sst>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Times New Roman"/>
      <family val="1"/>
    </font>
    <font>
      <sz val="10"/>
      <color rgb="FF161616"/>
      <name val="Times New Roman"/>
      <family val="1"/>
    </font>
    <font>
      <sz val="11"/>
      <color rgb="FF161616"/>
      <name val="Times New Roman"/>
      <family val="1"/>
    </font>
    <font>
      <b/>
      <sz val="12"/>
      <color theme="1"/>
      <name val="Montserrat"/>
    </font>
    <font>
      <b/>
      <sz val="13"/>
      <color theme="1"/>
      <name val="Montserrat"/>
    </font>
    <font>
      <sz val="11"/>
      <name val="Calibri"/>
      <family val="2"/>
    </font>
    <font>
      <sz val="12"/>
      <color rgb="FF222222"/>
      <name val="Montserrat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43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2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wrapText="1"/>
    </xf>
    <xf numFmtId="164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49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3" fillId="0" borderId="0" xfId="0" applyFont="1" applyAlignment="1">
      <alignment horizontal="right"/>
    </xf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wrapText="1"/>
    </xf>
    <xf numFmtId="164" fontId="4" fillId="0" borderId="0" xfId="0" applyNumberFormat="1" applyFont="1"/>
    <xf numFmtId="0" fontId="12" fillId="0" borderId="5" xfId="0" applyFont="1" applyBorder="1" applyAlignment="1">
      <alignment horizontal="center"/>
    </xf>
    <xf numFmtId="0" fontId="15" fillId="0" borderId="5" xfId="0" applyFont="1" applyBorder="1" applyAlignment="1">
      <alignment horizontal="left" vertical="top"/>
    </xf>
    <xf numFmtId="49" fontId="15" fillId="0" borderId="5" xfId="0" applyNumberFormat="1" applyFont="1" applyBorder="1" applyAlignment="1">
      <alignment horizontal="center" vertical="top"/>
    </xf>
    <xf numFmtId="164" fontId="15" fillId="0" borderId="6" xfId="0" applyNumberFormat="1" applyFont="1" applyBorder="1" applyAlignment="1">
      <alignment horizontal="center" vertical="top"/>
    </xf>
    <xf numFmtId="20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1"/>
    <xf numFmtId="0" fontId="16" fillId="0" borderId="0" xfId="2"/>
    <xf numFmtId="164" fontId="15" fillId="0" borderId="3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/>
    </xf>
    <xf numFmtId="164" fontId="15" fillId="0" borderId="7" xfId="0" applyNumberFormat="1" applyFont="1" applyBorder="1" applyAlignment="1">
      <alignment horizontal="center" vertical="top"/>
    </xf>
    <xf numFmtId="0" fontId="12" fillId="0" borderId="9" xfId="0" applyFont="1" applyBorder="1" applyAlignment="1">
      <alignment horizontal="center" wrapText="1"/>
    </xf>
    <xf numFmtId="0" fontId="14" fillId="0" borderId="10" xfId="0" applyFont="1" applyBorder="1"/>
    <xf numFmtId="0" fontId="12" fillId="0" borderId="2" xfId="0" applyFont="1" applyBorder="1" applyAlignment="1">
      <alignment horizontal="center"/>
    </xf>
    <xf numFmtId="0" fontId="14" fillId="0" borderId="4" xfId="0" applyFont="1" applyBorder="1"/>
    <xf numFmtId="0" fontId="13" fillId="0" borderId="11" xfId="0" applyFont="1" applyBorder="1" applyAlignment="1">
      <alignment horizontal="center"/>
    </xf>
    <xf numFmtId="0" fontId="14" fillId="0" borderId="3" xfId="0" applyFont="1" applyBorder="1"/>
    <xf numFmtId="0" fontId="12" fillId="0" borderId="8" xfId="0" applyFont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3B6519DD-26C4-4A2F-AE26-82B408E4D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s.gov/nomination/119th-congress/466/6?s=5&amp;r=9" TargetMode="External"/><Relationship Id="rId18" Type="http://schemas.openxmlformats.org/officeDocument/2006/relationships/hyperlink" Target="https://www.congress.gov/nomination/119th-congress/466/2?s=5&amp;r=3" TargetMode="External"/><Relationship Id="rId26" Type="http://schemas.openxmlformats.org/officeDocument/2006/relationships/hyperlink" Target="https://www.congress.gov/nomination/119th-congress/615/1?s=1&amp;r=26" TargetMode="External"/><Relationship Id="rId21" Type="http://schemas.openxmlformats.org/officeDocument/2006/relationships/hyperlink" Target="https://www.congress.gov/nomination/119th-congress/520/2?s=5&amp;r=31" TargetMode="External"/><Relationship Id="rId34" Type="http://schemas.openxmlformats.org/officeDocument/2006/relationships/hyperlink" Target="https://www.congress.gov/nomination/119th-congress/466/5?s=1&amp;r=27" TargetMode="External"/><Relationship Id="rId7" Type="http://schemas.openxmlformats.org/officeDocument/2006/relationships/hyperlink" Target="https://www.congress.gov/nomination/119th-congress/346/1?s=5&amp;r=4" TargetMode="External"/><Relationship Id="rId12" Type="http://schemas.openxmlformats.org/officeDocument/2006/relationships/hyperlink" Target="https://www.congress.gov/nomination/119th-congress/346/5?s=5&amp;r=10" TargetMode="External"/><Relationship Id="rId17" Type="http://schemas.openxmlformats.org/officeDocument/2006/relationships/hyperlink" Target="https://www.congress.gov/nomination/119th-congress/346/6?s=5&amp;r=4" TargetMode="External"/><Relationship Id="rId25" Type="http://schemas.openxmlformats.org/officeDocument/2006/relationships/hyperlink" Target="https://www.congress.gov/nomination/119th-congress/466/5?s=1&amp;r=27" TargetMode="External"/><Relationship Id="rId33" Type="http://schemas.openxmlformats.org/officeDocument/2006/relationships/hyperlink" Target="https://www.congress.gov/nomination/119th-congress/726/11?s=1&amp;r=4" TargetMode="External"/><Relationship Id="rId2" Type="http://schemas.openxmlformats.org/officeDocument/2006/relationships/hyperlink" Target="https://www.congress.gov/nomination/119th-congress/346/2?s=2&amp;r=16" TargetMode="External"/><Relationship Id="rId16" Type="http://schemas.openxmlformats.org/officeDocument/2006/relationships/hyperlink" Target="https://www.congress.gov/nomination/119th-congress/466/3?s=5&amp;r=6" TargetMode="External"/><Relationship Id="rId20" Type="http://schemas.openxmlformats.org/officeDocument/2006/relationships/hyperlink" Target="https://www.congress.gov/nomination/119th-congress/520/1?s=5&amp;r=32" TargetMode="External"/><Relationship Id="rId29" Type="http://schemas.openxmlformats.org/officeDocument/2006/relationships/hyperlink" Target="https://www.congress.gov/nomination/119th-congress/726/6?s=1&amp;r=8" TargetMode="External"/><Relationship Id="rId1" Type="http://schemas.openxmlformats.org/officeDocument/2006/relationships/hyperlink" Target="https://www.congress.gov/nomination/119th-congress/150/3?s=7&amp;r=10" TargetMode="External"/><Relationship Id="rId6" Type="http://schemas.openxmlformats.org/officeDocument/2006/relationships/hyperlink" Target="https://www.congress.gov/nomination/119th-congress/150/1?s=2&amp;r=15" TargetMode="External"/><Relationship Id="rId11" Type="http://schemas.openxmlformats.org/officeDocument/2006/relationships/hyperlink" Target="https://www.congress.gov/nomination/119th-congress/400/1?s=5&amp;r=2" TargetMode="External"/><Relationship Id="rId24" Type="http://schemas.openxmlformats.org/officeDocument/2006/relationships/hyperlink" Target="https://www.congress.gov/nomination/119th-congress/466/1?s=1&amp;r=28" TargetMode="External"/><Relationship Id="rId32" Type="http://schemas.openxmlformats.org/officeDocument/2006/relationships/hyperlink" Target="https://www.congress.gov/nomination/119th-congress/726/9?s=1&amp;r=5" TargetMode="External"/><Relationship Id="rId37" Type="http://schemas.openxmlformats.org/officeDocument/2006/relationships/hyperlink" Target="https://www.congress.gov/nomination/119th-congress/466/5?s=1&amp;r=27" TargetMode="External"/><Relationship Id="rId5" Type="http://schemas.openxmlformats.org/officeDocument/2006/relationships/hyperlink" Target="https://www.congress.gov/nomination/119th-congress/150/6?s=7&amp;r=14" TargetMode="External"/><Relationship Id="rId15" Type="http://schemas.openxmlformats.org/officeDocument/2006/relationships/hyperlink" Target="https://www.congress.gov/nomination/119th-congress/368?s=5&amp;r=7" TargetMode="External"/><Relationship Id="rId23" Type="http://schemas.openxmlformats.org/officeDocument/2006/relationships/hyperlink" Target="https://www.congress.gov/nomination/119th-congress/520/4?s=1&amp;r=29" TargetMode="External"/><Relationship Id="rId28" Type="http://schemas.openxmlformats.org/officeDocument/2006/relationships/hyperlink" Target="https://www.congress.gov/nomination/119th-congress/726/5?s=1&amp;r=9" TargetMode="External"/><Relationship Id="rId36" Type="http://schemas.openxmlformats.org/officeDocument/2006/relationships/hyperlink" Target="https://www.congress.gov/nomination/119th-congress/466/5?s=1&amp;r=27" TargetMode="External"/><Relationship Id="rId10" Type="http://schemas.openxmlformats.org/officeDocument/2006/relationships/hyperlink" Target="https://www.congress.gov/nomination/119th-congress/520/5?s=5&amp;r=5" TargetMode="External"/><Relationship Id="rId19" Type="http://schemas.openxmlformats.org/officeDocument/2006/relationships/hyperlink" Target="https://www.congress.gov/nomination/119th-congress/400/3?s=5&amp;r=1" TargetMode="External"/><Relationship Id="rId31" Type="http://schemas.openxmlformats.org/officeDocument/2006/relationships/hyperlink" Target="https://www.congress.gov/nomination/119th-congress/726/12?s=1&amp;r=6" TargetMode="External"/><Relationship Id="rId4" Type="http://schemas.openxmlformats.org/officeDocument/2006/relationships/hyperlink" Target="https://www.congress.gov/nomination/119th-congress/150/2?s=7&amp;r=13" TargetMode="External"/><Relationship Id="rId9" Type="http://schemas.openxmlformats.org/officeDocument/2006/relationships/hyperlink" Target="https://www.congress.gov/nomination/119th-congress/346/3?s=9&amp;r=2" TargetMode="External"/><Relationship Id="rId14" Type="http://schemas.openxmlformats.org/officeDocument/2006/relationships/hyperlink" Target="https://www.congress.gov/nomination/119th-congress/150/3?s=7&amp;r=10" TargetMode="External"/><Relationship Id="rId22" Type="http://schemas.openxmlformats.org/officeDocument/2006/relationships/hyperlink" Target="https://www.congress.gov/nomination/119th-congress/520/3?s=1&amp;r=30" TargetMode="External"/><Relationship Id="rId27" Type="http://schemas.openxmlformats.org/officeDocument/2006/relationships/hyperlink" Target="https://www.congress.gov/nomination/119th-congress/615/2?s=1&amp;r=10" TargetMode="External"/><Relationship Id="rId30" Type="http://schemas.openxmlformats.org/officeDocument/2006/relationships/hyperlink" Target="https://www.congress.gov/nomination/119th-congress/726/2?s=1&amp;r=7" TargetMode="External"/><Relationship Id="rId35" Type="http://schemas.openxmlformats.org/officeDocument/2006/relationships/hyperlink" Target="https://www.congress.gov/nomination/119th-congress/787/4?s=1&amp;r=2" TargetMode="External"/><Relationship Id="rId8" Type="http://schemas.openxmlformats.org/officeDocument/2006/relationships/hyperlink" Target="https://www.congress.gov/nomination/119th-congress/150/4?s=8&amp;r=3" TargetMode="External"/><Relationship Id="rId3" Type="http://schemas.openxmlformats.org/officeDocument/2006/relationships/hyperlink" Target="https://www.congress.gov/nomination/119th-congress/466/4?s=5&amp;r=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000"/>
  <sheetViews>
    <sheetView workbookViewId="0">
      <pane xSplit="10" ySplit="7" topLeftCell="K68" activePane="bottomRight" state="frozen"/>
      <selection pane="topRight" activeCell="P1" sqref="P1"/>
      <selection pane="bottomLeft" activeCell="A8" sqref="A8"/>
      <selection pane="bottomRight" activeCell="B8" sqref="B8:D107"/>
    </sheetView>
  </sheetViews>
  <sheetFormatPr baseColWidth="10" defaultColWidth="14.5" defaultRowHeight="15" customHeight="1" x14ac:dyDescent="0.2"/>
  <cols>
    <col min="1" max="1" width="13.83203125" bestFit="1" customWidth="1"/>
    <col min="2" max="4" width="14.5" customWidth="1"/>
    <col min="5" max="5" width="8.6640625" customWidth="1"/>
    <col min="6" max="6" width="13.5" customWidth="1"/>
    <col min="7" max="7" width="12.1640625" customWidth="1"/>
    <col min="8" max="8" width="17.33203125" customWidth="1"/>
    <col min="9" max="9" width="12.6640625" customWidth="1"/>
    <col min="10" max="10" width="7.5" customWidth="1"/>
    <col min="11" max="11" width="18" customWidth="1"/>
    <col min="12" max="14" width="13.33203125" customWidth="1"/>
    <col min="15" max="15" width="17.33203125" customWidth="1"/>
    <col min="16" max="19" width="13.33203125" customWidth="1"/>
    <col min="20" max="20" width="22.1640625" customWidth="1"/>
    <col min="21" max="51" width="13.33203125" customWidth="1"/>
    <col min="52" max="52" width="10.5" customWidth="1"/>
    <col min="53" max="53" width="13.5" customWidth="1"/>
    <col min="54" max="54" width="9.1640625" customWidth="1"/>
    <col min="56" max="56" width="13.33203125" customWidth="1"/>
    <col min="57" max="57" width="10.5" customWidth="1"/>
    <col min="58" max="58" width="9.1640625" customWidth="1"/>
    <col min="59" max="59" width="13.33203125" customWidth="1"/>
    <col min="60" max="60" width="10.5" customWidth="1"/>
    <col min="61" max="61" width="9.1640625" customWidth="1"/>
    <col min="62" max="62" width="13.33203125" customWidth="1"/>
    <col min="63" max="63" width="10.5" customWidth="1"/>
    <col min="64" max="64" width="9.1640625" customWidth="1"/>
    <col min="65" max="65" width="13.33203125" customWidth="1"/>
    <col min="66" max="66" width="10.5" customWidth="1"/>
    <col min="67" max="67" width="9.1640625" customWidth="1"/>
    <col min="68" max="68" width="13.33203125" customWidth="1"/>
    <col min="69" max="69" width="10.5" customWidth="1"/>
    <col min="70" max="76" width="9.1640625" customWidth="1"/>
  </cols>
  <sheetData>
    <row r="1" spans="1:76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2"/>
      <c r="AZ1" s="2"/>
      <c r="BA1" s="2"/>
      <c r="BB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4"/>
      <c r="BT1" s="4"/>
      <c r="BU1" s="4"/>
      <c r="BV1" s="4"/>
      <c r="BW1" s="4"/>
      <c r="BX1" s="4"/>
    </row>
    <row r="2" spans="1:76" ht="31" x14ac:dyDescent="0.2">
      <c r="A2" s="1"/>
      <c r="B2" s="1"/>
      <c r="C2" s="1"/>
      <c r="D2" s="1"/>
      <c r="E2" s="2"/>
      <c r="F2" s="2"/>
      <c r="G2" s="2"/>
      <c r="H2" s="2"/>
      <c r="I2" s="5" t="s">
        <v>0</v>
      </c>
      <c r="J2" s="2"/>
      <c r="K2" s="6" t="s">
        <v>1</v>
      </c>
      <c r="L2" s="7" t="s">
        <v>2</v>
      </c>
      <c r="M2" s="7" t="s">
        <v>295</v>
      </c>
      <c r="N2" s="7" t="s">
        <v>312</v>
      </c>
      <c r="O2" s="7" t="s">
        <v>323</v>
      </c>
      <c r="P2" s="7" t="s">
        <v>326</v>
      </c>
      <c r="Q2" s="7"/>
      <c r="R2" s="7"/>
      <c r="S2" s="7"/>
      <c r="T2" s="7" t="s">
        <v>3</v>
      </c>
      <c r="U2" s="7" t="s">
        <v>4</v>
      </c>
      <c r="V2" s="7" t="s">
        <v>5</v>
      </c>
      <c r="W2" s="7" t="s">
        <v>6</v>
      </c>
      <c r="X2" s="8" t="s">
        <v>7</v>
      </c>
      <c r="Y2" s="7" t="s">
        <v>8</v>
      </c>
      <c r="Z2" s="7" t="s">
        <v>299</v>
      </c>
      <c r="AA2" s="7" t="s">
        <v>300</v>
      </c>
      <c r="AB2" s="7" t="s">
        <v>306</v>
      </c>
      <c r="AC2" s="7" t="s">
        <v>308</v>
      </c>
      <c r="AD2" s="7" t="s">
        <v>309</v>
      </c>
      <c r="AE2" s="7" t="s">
        <v>315</v>
      </c>
      <c r="AF2" s="7" t="s">
        <v>317</v>
      </c>
      <c r="AG2" s="7" t="s">
        <v>364</v>
      </c>
      <c r="AH2" s="32" t="s">
        <v>367</v>
      </c>
      <c r="AI2" s="32" t="s">
        <v>368</v>
      </c>
      <c r="AJ2" s="32" t="s">
        <v>371</v>
      </c>
      <c r="AK2" s="32" t="s">
        <v>374</v>
      </c>
      <c r="AL2" s="32" t="s">
        <v>376</v>
      </c>
      <c r="AM2" s="32" t="s">
        <v>380</v>
      </c>
      <c r="AN2" s="32" t="s">
        <v>381</v>
      </c>
      <c r="AO2" s="32" t="s">
        <v>384</v>
      </c>
      <c r="AP2" s="32" t="s">
        <v>387</v>
      </c>
      <c r="AQ2" s="32" t="s">
        <v>390</v>
      </c>
      <c r="AR2" s="32" t="s">
        <v>393</v>
      </c>
      <c r="AS2" s="32" t="s">
        <v>396</v>
      </c>
      <c r="AT2" s="32" t="s">
        <v>400</v>
      </c>
      <c r="AU2" s="32" t="s">
        <v>403</v>
      </c>
      <c r="AV2" s="32" t="s">
        <v>376</v>
      </c>
      <c r="AW2" s="32" t="s">
        <v>376</v>
      </c>
      <c r="AX2" s="32" t="s">
        <v>376</v>
      </c>
      <c r="AY2" s="2"/>
      <c r="AZ2" s="2"/>
      <c r="BA2" s="2"/>
      <c r="BB2" s="2"/>
      <c r="BC2" s="4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4"/>
      <c r="BT2" s="4"/>
      <c r="BU2" s="4"/>
      <c r="BV2" s="4"/>
      <c r="BW2" s="4"/>
      <c r="BX2" s="4"/>
    </row>
    <row r="3" spans="1:76" x14ac:dyDescent="0.2">
      <c r="A3" s="1"/>
      <c r="B3" s="1"/>
      <c r="C3" s="1"/>
      <c r="D3" s="1"/>
      <c r="E3" s="2"/>
      <c r="F3" s="2"/>
      <c r="G3" s="2"/>
      <c r="H3" s="2"/>
      <c r="I3" s="5"/>
      <c r="J3" s="2"/>
      <c r="K3" s="9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2"/>
      <c r="AZ3" s="2"/>
      <c r="BA3" s="2"/>
      <c r="BB3" s="2"/>
      <c r="BC3" s="4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4"/>
      <c r="BT3" s="4"/>
      <c r="BU3" s="4"/>
      <c r="BV3" s="4"/>
      <c r="BW3" s="4"/>
      <c r="BX3" s="4"/>
    </row>
    <row r="4" spans="1:76" ht="16" x14ac:dyDescent="0.2">
      <c r="A4" s="10"/>
      <c r="B4" s="10"/>
      <c r="C4" s="10"/>
      <c r="D4" s="10"/>
      <c r="E4" s="5"/>
      <c r="F4" s="5"/>
      <c r="G4" s="5"/>
      <c r="H4" s="5"/>
      <c r="I4" s="5" t="s">
        <v>9</v>
      </c>
      <c r="J4" s="5"/>
      <c r="K4" s="11">
        <v>45852</v>
      </c>
      <c r="L4" s="12">
        <v>45867</v>
      </c>
      <c r="M4" s="12">
        <v>45939</v>
      </c>
      <c r="N4" s="12">
        <v>45957</v>
      </c>
      <c r="O4" s="12">
        <v>45965</v>
      </c>
      <c r="P4" s="12">
        <v>45966</v>
      </c>
      <c r="Q4" s="12"/>
      <c r="R4" s="12"/>
      <c r="S4" s="12"/>
      <c r="T4" s="12">
        <v>45860</v>
      </c>
      <c r="U4" s="12">
        <v>45860</v>
      </c>
      <c r="V4" s="12">
        <v>45861</v>
      </c>
      <c r="W4" s="12">
        <v>45908</v>
      </c>
      <c r="X4" s="12">
        <v>45909</v>
      </c>
      <c r="Y4" s="12">
        <v>45909</v>
      </c>
      <c r="Z4" s="12">
        <v>45951</v>
      </c>
      <c r="AA4" s="12">
        <v>45951</v>
      </c>
      <c r="AB4" s="12">
        <v>45952</v>
      </c>
      <c r="AC4" s="12">
        <v>45953</v>
      </c>
      <c r="AD4" s="12">
        <v>45957</v>
      </c>
      <c r="AE4" s="12">
        <v>45958</v>
      </c>
      <c r="AF4" s="12">
        <v>45959</v>
      </c>
      <c r="AG4" s="12">
        <v>45993</v>
      </c>
      <c r="AH4" s="12">
        <v>45993</v>
      </c>
      <c r="AI4" s="12">
        <v>45994</v>
      </c>
      <c r="AJ4" s="12">
        <v>45995</v>
      </c>
      <c r="AK4" s="12">
        <v>46000</v>
      </c>
      <c r="AL4" s="12">
        <v>46000</v>
      </c>
      <c r="AM4" s="12">
        <v>46000</v>
      </c>
      <c r="AN4" s="12">
        <v>46030</v>
      </c>
      <c r="AO4" s="12">
        <v>46056</v>
      </c>
      <c r="AP4" s="12">
        <v>46056</v>
      </c>
      <c r="AQ4" s="12">
        <v>46057</v>
      </c>
      <c r="AR4" s="12">
        <v>46057</v>
      </c>
      <c r="AS4" s="12">
        <v>46058</v>
      </c>
      <c r="AT4" s="12">
        <v>46058</v>
      </c>
      <c r="AU4" s="12">
        <v>46098</v>
      </c>
      <c r="AV4" s="12">
        <v>46000</v>
      </c>
      <c r="AW4" s="12">
        <v>46000</v>
      </c>
      <c r="AX4" s="12">
        <v>46000</v>
      </c>
      <c r="AY4" s="5"/>
      <c r="AZ4" s="5"/>
      <c r="BA4" s="5"/>
      <c r="BB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4"/>
      <c r="BT4" s="4"/>
      <c r="BU4" s="4"/>
      <c r="BV4" s="4"/>
      <c r="BW4" s="4"/>
      <c r="BX4" s="4"/>
    </row>
    <row r="5" spans="1:76" ht="29.25" customHeight="1" x14ac:dyDescent="0.2">
      <c r="A5" s="10"/>
      <c r="B5" s="10"/>
      <c r="C5" s="10"/>
      <c r="D5" s="10"/>
      <c r="E5" s="13"/>
      <c r="F5" s="13"/>
      <c r="G5" s="5"/>
      <c r="H5" s="5"/>
      <c r="I5" s="5" t="s">
        <v>10</v>
      </c>
      <c r="J5" s="5"/>
      <c r="K5" s="3" t="s">
        <v>11</v>
      </c>
      <c r="L5" s="3" t="s">
        <v>12</v>
      </c>
      <c r="M5" s="3" t="s">
        <v>12</v>
      </c>
      <c r="N5" s="3" t="s">
        <v>311</v>
      </c>
      <c r="O5" s="3" t="s">
        <v>322</v>
      </c>
      <c r="P5" s="3" t="s">
        <v>324</v>
      </c>
      <c r="Q5" s="3"/>
      <c r="R5" s="3"/>
      <c r="S5" s="3"/>
      <c r="T5" s="3" t="s">
        <v>13</v>
      </c>
      <c r="U5" s="3" t="s">
        <v>14</v>
      </c>
      <c r="V5" s="3" t="s">
        <v>15</v>
      </c>
      <c r="W5" s="3" t="s">
        <v>16</v>
      </c>
      <c r="X5" s="3" t="s">
        <v>15</v>
      </c>
      <c r="Y5" s="3" t="s">
        <v>17</v>
      </c>
      <c r="Z5" s="3" t="s">
        <v>297</v>
      </c>
      <c r="AA5" s="3" t="s">
        <v>301</v>
      </c>
      <c r="AB5" s="3" t="s">
        <v>304</v>
      </c>
      <c r="AC5" s="3" t="s">
        <v>307</v>
      </c>
      <c r="AD5" s="3" t="s">
        <v>319</v>
      </c>
      <c r="AE5" s="3" t="s">
        <v>316</v>
      </c>
      <c r="AF5" s="3" t="s">
        <v>318</v>
      </c>
      <c r="AG5" s="3" t="s">
        <v>365</v>
      </c>
      <c r="AH5" s="3" t="s">
        <v>365</v>
      </c>
      <c r="AI5" s="3" t="s">
        <v>369</v>
      </c>
      <c r="AJ5" s="3" t="s">
        <v>369</v>
      </c>
      <c r="AK5" s="3" t="s">
        <v>373</v>
      </c>
      <c r="AL5" s="3" t="s">
        <v>373</v>
      </c>
      <c r="AM5" s="3" t="s">
        <v>379</v>
      </c>
      <c r="AN5" s="3" t="s">
        <v>382</v>
      </c>
      <c r="AO5" s="3" t="s">
        <v>385</v>
      </c>
      <c r="AP5" s="3" t="s">
        <v>388</v>
      </c>
      <c r="AQ5" s="3" t="s">
        <v>391</v>
      </c>
      <c r="AR5" s="3" t="s">
        <v>395</v>
      </c>
      <c r="AS5" s="3" t="s">
        <v>397</v>
      </c>
      <c r="AT5" s="3" t="s">
        <v>399</v>
      </c>
      <c r="AU5" s="3" t="s">
        <v>402</v>
      </c>
      <c r="AV5" s="3" t="s">
        <v>373</v>
      </c>
      <c r="AW5" s="3" t="s">
        <v>373</v>
      </c>
      <c r="AX5" s="3" t="s">
        <v>373</v>
      </c>
      <c r="AY5" s="5"/>
      <c r="AZ5" s="5"/>
      <c r="BA5" s="5"/>
      <c r="BB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4"/>
      <c r="BT5" s="4"/>
      <c r="BU5" s="4"/>
      <c r="BV5" s="4"/>
      <c r="BW5" s="4"/>
      <c r="BX5" s="4"/>
    </row>
    <row r="6" spans="1:76" ht="29.25" customHeight="1" x14ac:dyDescent="0.2">
      <c r="A6" s="10"/>
      <c r="B6" s="14" t="s">
        <v>328</v>
      </c>
      <c r="C6" s="14"/>
      <c r="D6" s="14"/>
      <c r="E6" s="29" t="s">
        <v>329</v>
      </c>
      <c r="F6" s="29" t="s">
        <v>330</v>
      </c>
      <c r="G6" s="30" t="s">
        <v>331</v>
      </c>
      <c r="H6" s="30" t="s">
        <v>332</v>
      </c>
      <c r="I6" s="15" t="s">
        <v>18</v>
      </c>
      <c r="J6" s="5"/>
      <c r="K6" s="3">
        <v>2</v>
      </c>
      <c r="L6" s="3">
        <v>3</v>
      </c>
      <c r="M6" s="3">
        <v>3</v>
      </c>
      <c r="N6" s="3">
        <v>5</v>
      </c>
      <c r="O6" s="3">
        <v>2</v>
      </c>
      <c r="P6" s="3">
        <v>3</v>
      </c>
      <c r="Q6" s="3"/>
      <c r="R6" s="3"/>
      <c r="S6" s="3"/>
      <c r="T6" s="3">
        <v>1</v>
      </c>
      <c r="U6" s="3">
        <v>3</v>
      </c>
      <c r="V6" s="3">
        <v>3</v>
      </c>
      <c r="W6" s="4">
        <v>2</v>
      </c>
      <c r="X6" s="3">
        <v>3</v>
      </c>
      <c r="Y6" s="3">
        <v>3</v>
      </c>
      <c r="Z6" s="3">
        <v>3</v>
      </c>
      <c r="AA6" s="3">
        <v>3</v>
      </c>
      <c r="AB6" s="3">
        <v>3</v>
      </c>
      <c r="AC6" s="3">
        <v>2</v>
      </c>
      <c r="AD6" s="3">
        <v>3</v>
      </c>
      <c r="AE6" s="3">
        <v>1</v>
      </c>
      <c r="AF6" s="3">
        <v>2</v>
      </c>
      <c r="AG6" s="3">
        <v>3</v>
      </c>
      <c r="AH6" s="3">
        <v>3</v>
      </c>
      <c r="AI6" s="3">
        <v>3</v>
      </c>
      <c r="AJ6" s="3">
        <v>3</v>
      </c>
      <c r="AK6" s="3">
        <v>3</v>
      </c>
      <c r="AL6" s="3">
        <v>3</v>
      </c>
      <c r="AM6" s="3">
        <v>3</v>
      </c>
      <c r="AN6" s="3">
        <v>3</v>
      </c>
      <c r="AO6" s="3">
        <v>3</v>
      </c>
      <c r="AP6" s="3">
        <v>3</v>
      </c>
      <c r="AQ6" s="3">
        <v>3</v>
      </c>
      <c r="AR6" s="3">
        <v>3</v>
      </c>
      <c r="AS6" s="3">
        <v>3</v>
      </c>
      <c r="AT6" s="3">
        <v>2</v>
      </c>
      <c r="AU6" s="3">
        <v>3</v>
      </c>
      <c r="AV6" s="3"/>
      <c r="AW6" s="3"/>
      <c r="AX6" s="3"/>
      <c r="AY6" s="5"/>
      <c r="AZ6" s="5"/>
      <c r="BA6" s="5"/>
      <c r="BB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4"/>
      <c r="BT6" s="4"/>
      <c r="BU6" s="4"/>
      <c r="BV6" s="4"/>
      <c r="BW6" s="4"/>
      <c r="BX6" s="4"/>
    </row>
    <row r="7" spans="1:76" ht="80.25" customHeight="1" thickBot="1" x14ac:dyDescent="0.25">
      <c r="A7" s="10" t="s">
        <v>19</v>
      </c>
      <c r="B7" s="10" t="s">
        <v>20</v>
      </c>
      <c r="C7" s="10" t="s">
        <v>407</v>
      </c>
      <c r="D7" s="10" t="s">
        <v>408</v>
      </c>
      <c r="E7" s="10" t="s">
        <v>21</v>
      </c>
      <c r="F7" s="2"/>
      <c r="G7" s="2" t="s">
        <v>22</v>
      </c>
      <c r="H7" s="2" t="s">
        <v>23</v>
      </c>
      <c r="I7" s="16" t="s">
        <v>24</v>
      </c>
      <c r="J7" s="16" t="s">
        <v>25</v>
      </c>
      <c r="K7" s="3" t="s">
        <v>26</v>
      </c>
      <c r="L7" s="3" t="s">
        <v>27</v>
      </c>
      <c r="M7" s="3" t="s">
        <v>296</v>
      </c>
      <c r="N7" s="3" t="s">
        <v>313</v>
      </c>
      <c r="O7" s="3" t="s">
        <v>321</v>
      </c>
      <c r="P7" s="3" t="s">
        <v>325</v>
      </c>
      <c r="Q7" s="3"/>
      <c r="R7" s="3"/>
      <c r="S7" s="3"/>
      <c r="T7" s="3" t="s">
        <v>28</v>
      </c>
      <c r="U7" s="3" t="s">
        <v>29</v>
      </c>
      <c r="V7" s="3" t="s">
        <v>30</v>
      </c>
      <c r="W7" s="3" t="s">
        <v>31</v>
      </c>
      <c r="X7" s="3" t="s">
        <v>32</v>
      </c>
      <c r="Y7" s="3" t="s">
        <v>33</v>
      </c>
      <c r="Z7" s="3" t="s">
        <v>298</v>
      </c>
      <c r="AA7" s="3" t="s">
        <v>302</v>
      </c>
      <c r="AB7" s="3" t="s">
        <v>305</v>
      </c>
      <c r="AC7" s="3" t="s">
        <v>303</v>
      </c>
      <c r="AD7" s="3" t="s">
        <v>310</v>
      </c>
      <c r="AE7" s="3" t="s">
        <v>314</v>
      </c>
      <c r="AF7" s="3" t="s">
        <v>320</v>
      </c>
      <c r="AG7" s="3" t="s">
        <v>363</v>
      </c>
      <c r="AH7" s="3" t="s">
        <v>366</v>
      </c>
      <c r="AI7" s="3" t="s">
        <v>370</v>
      </c>
      <c r="AJ7" s="3" t="s">
        <v>372</v>
      </c>
      <c r="AK7" s="3" t="s">
        <v>375</v>
      </c>
      <c r="AL7" s="3" t="s">
        <v>377</v>
      </c>
      <c r="AM7" s="3" t="s">
        <v>378</v>
      </c>
      <c r="AN7" s="3" t="s">
        <v>383</v>
      </c>
      <c r="AO7" s="3" t="s">
        <v>386</v>
      </c>
      <c r="AP7" s="3" t="s">
        <v>389</v>
      </c>
      <c r="AQ7" s="3" t="s">
        <v>392</v>
      </c>
      <c r="AR7" s="3" t="s">
        <v>394</v>
      </c>
      <c r="AS7" s="3" t="s">
        <v>398</v>
      </c>
      <c r="AT7" s="3" t="s">
        <v>401</v>
      </c>
      <c r="AU7" s="3" t="s">
        <v>404</v>
      </c>
      <c r="AV7" s="3"/>
      <c r="AW7" s="3"/>
      <c r="AX7" s="3"/>
      <c r="AY7" s="5" t="s">
        <v>34</v>
      </c>
      <c r="AZ7" s="5" t="s">
        <v>406</v>
      </c>
      <c r="BA7" s="5" t="s">
        <v>35</v>
      </c>
      <c r="BB7" s="5" t="s">
        <v>36</v>
      </c>
      <c r="BD7" s="5" t="s">
        <v>37</v>
      </c>
      <c r="BE7" s="5" t="s">
        <v>405</v>
      </c>
      <c r="BF7" s="5" t="s">
        <v>38</v>
      </c>
      <c r="BG7" s="5" t="s">
        <v>39</v>
      </c>
      <c r="BH7" s="5" t="s">
        <v>40</v>
      </c>
      <c r="BI7" s="5" t="s">
        <v>41</v>
      </c>
      <c r="BJ7" s="5" t="s">
        <v>409</v>
      </c>
      <c r="BK7" s="5" t="s">
        <v>410</v>
      </c>
      <c r="BL7" s="5" t="s">
        <v>411</v>
      </c>
      <c r="BM7" s="5" t="s">
        <v>412</v>
      </c>
      <c r="BN7" s="5" t="s">
        <v>413</v>
      </c>
      <c r="BO7" s="5" t="s">
        <v>414</v>
      </c>
      <c r="BP7" s="5" t="s">
        <v>415</v>
      </c>
      <c r="BQ7" s="5" t="s">
        <v>416</v>
      </c>
      <c r="BR7" s="5" t="s">
        <v>417</v>
      </c>
      <c r="BS7" s="5" t="s">
        <v>418</v>
      </c>
      <c r="BT7" s="5" t="s">
        <v>419</v>
      </c>
      <c r="BU7" s="5" t="s">
        <v>420</v>
      </c>
      <c r="BV7" s="5" t="s">
        <v>421</v>
      </c>
      <c r="BW7" s="5" t="s">
        <v>422</v>
      </c>
      <c r="BX7" s="5" t="s">
        <v>423</v>
      </c>
    </row>
    <row r="8" spans="1:76" x14ac:dyDescent="0.2">
      <c r="A8" s="14">
        <f>SUM((AZ8/AY8)*100)</f>
        <v>84.615384615384613</v>
      </c>
      <c r="B8" s="14">
        <f>SUM(BE8/BD8)*100</f>
        <v>100</v>
      </c>
      <c r="C8" s="14">
        <f>SUM(BH8/BG8)*100</f>
        <v>75</v>
      </c>
      <c r="D8" s="14">
        <f>SUM(BK8/BJ8)*100</f>
        <v>100</v>
      </c>
      <c r="E8" s="14" t="e">
        <f t="shared" ref="E8:E107" si="0">SUM(BW8/BV8)*100</f>
        <v>#REF!</v>
      </c>
      <c r="F8" s="3" t="s">
        <v>42</v>
      </c>
      <c r="G8" s="3" t="s">
        <v>43</v>
      </c>
      <c r="H8" s="3" t="s">
        <v>44</v>
      </c>
      <c r="I8" s="17" t="s">
        <v>45</v>
      </c>
      <c r="J8" s="18" t="s">
        <v>46</v>
      </c>
      <c r="K8" s="3" t="s">
        <v>47</v>
      </c>
      <c r="L8" s="3" t="s">
        <v>47</v>
      </c>
      <c r="M8" s="3" t="s">
        <v>47</v>
      </c>
      <c r="N8" s="3" t="s">
        <v>47</v>
      </c>
      <c r="O8" s="3" t="s">
        <v>47</v>
      </c>
      <c r="P8" s="3" t="s">
        <v>47</v>
      </c>
      <c r="Q8" s="3" t="s">
        <v>47</v>
      </c>
      <c r="R8" s="3" t="s">
        <v>47</v>
      </c>
      <c r="S8" s="3" t="s">
        <v>47</v>
      </c>
      <c r="T8" s="3" t="s">
        <v>47</v>
      </c>
      <c r="U8" s="3" t="s">
        <v>47</v>
      </c>
      <c r="V8" s="3" t="s">
        <v>47</v>
      </c>
      <c r="W8" s="3" t="s">
        <v>47</v>
      </c>
      <c r="X8" s="3" t="s">
        <v>47</v>
      </c>
      <c r="Y8" s="3" t="s">
        <v>47</v>
      </c>
      <c r="Z8" s="3" t="s">
        <v>47</v>
      </c>
      <c r="AA8" s="3" t="s">
        <v>47</v>
      </c>
      <c r="AB8" s="3" t="s">
        <v>47</v>
      </c>
      <c r="AC8" s="3" t="s">
        <v>47</v>
      </c>
      <c r="AD8" s="3" t="s">
        <v>47</v>
      </c>
      <c r="AE8" s="3" t="s">
        <v>47</v>
      </c>
      <c r="AF8" s="3" t="s">
        <v>47</v>
      </c>
      <c r="AG8" s="3" t="s">
        <v>47</v>
      </c>
      <c r="AH8" s="3" t="s">
        <v>47</v>
      </c>
      <c r="AI8" s="3" t="s">
        <v>47</v>
      </c>
      <c r="AJ8" s="3" t="s">
        <v>47</v>
      </c>
      <c r="AK8" s="3" t="s">
        <v>47</v>
      </c>
      <c r="AL8" s="3" t="s">
        <v>47</v>
      </c>
      <c r="AM8" s="3" t="s">
        <v>47</v>
      </c>
      <c r="AN8" s="3" t="s">
        <v>47</v>
      </c>
      <c r="AO8" s="3" t="s">
        <v>47</v>
      </c>
      <c r="AP8" s="3" t="s">
        <v>47</v>
      </c>
      <c r="AQ8" s="3" t="s">
        <v>47</v>
      </c>
      <c r="AR8" s="3" t="s">
        <v>47</v>
      </c>
      <c r="AS8" s="3" t="s">
        <v>47</v>
      </c>
      <c r="AT8" s="3" t="s">
        <v>47</v>
      </c>
      <c r="AU8" s="3" t="s">
        <v>47</v>
      </c>
      <c r="AV8" s="3" t="s">
        <v>47</v>
      </c>
      <c r="AW8" s="3" t="s">
        <v>47</v>
      </c>
      <c r="AX8" s="3" t="s">
        <v>47</v>
      </c>
      <c r="AY8" s="3">
        <f xml:space="preserve"> 5 * (SUMPRODUCT( (K$6:P$6=1)*((K8:P8="Y") + (K8:P8="N")) * 2 ) +SUMPRODUCT( (K$6:P$6=2) * ((K8:P8="Y") + (K8:P8="N")) * 1 ) + SUMPRODUCT( (K$6:P$6=3)*((K8:P8="Y")+(K8:P8="N"))*1 ) +SUMPRODUCT( (K$6:P$6=4 ) * ((K8:P8="Y") + (K8:P8="N")) * 1 )+SUMPRODUCT( (K$6:P$6=5) * ((K8:P8="Y")+(K8:P8="N")) * 2 ))+1*(SUMPRODUCT( (T$6:AU$6=1) * ((T8:AU8="Y") + (T8:AU8="N")) * 2 ) +SUMPRODUCT( (T$6:AU$6=2 ) * ((T8:AU8="Y") + (T8:AU8="N")) * 1 ) +SUMPRODUCT( (T$6:AU$6=3) * ((T8:AU8="Y") + (T8:AU8="N")) * 1 ) +SUMPRODUCT( (T$6:AU$6=4) * ((T8:AU8="Y") + (T8:AU8="N")) * 1 ) + SUMPRODUCT( (T$6:AU$6=5) * ((T8:AU8="Y") + (T8:AU8="N")) * 2 ))</f>
        <v>65</v>
      </c>
      <c r="AZ8" s="3">
        <f xml:space="preserve"> 5 * (SUMPRODUCT( (K$6:P$6=1) * (K8:P8="Y") * 2 ) + SUMPRODUCT( (K$6:P$6=2) * (K8:P8="Y") * 1 ) +SUMPRODUCT( (K$6:P$6=3) * (K8:P8="Y") * 1 ) + SUMPRODUCT( (K$6:P$6=4) * (K8:P8="N") * 1 ) +SUMPRODUCT( (K$6:P$6=5) * (K8:P8="N") * 2 ))
+ (SUMPRODUCT( (T$6:AU$6=1) * (T8:AU8="Y") * 2 ) +SUMPRODUCT( (T$6:AU$6=2) * (T8:AU8="Y") * 1 ) +SUMPRODUCT( (T$6:AU$6=3) * (T8:AU8="Y") * 1 ) +SUMPRODUCT( (T$6:AU$6=4) * (T8:AU8="N") * 1 ) +SUMPRODUCT( (T$6:AU$6=5) * (T8:AU8="N") * 2 ))</f>
        <v>55</v>
      </c>
      <c r="BA8" s="3">
        <f>SUM(COUNTIF(K8:P8,$F$128)*$F$135)+(COUNTIF(T8:AU8, $F$128)*$F$133)</f>
        <v>0</v>
      </c>
      <c r="BB8" s="3">
        <f>COUNTA(K8)</f>
        <v>1</v>
      </c>
      <c r="BD8" s="3">
        <f xml:space="preserve"> 5 * (SUMPRODUCT( (K$6:L$6=1)*((K8:L8="Y") + (K8:L8="N")) * 2 ) +SUMPRODUCT( (K$6:L$6=2) * ((K8:L8="Y") + (K8:L8="N")) * 1 ) + SUMPRODUCT( (K$6:L$6=3)*((K8:L8="Y")+(K8:L8="N"))*1 ) +SUMPRODUCT( (K$6:L$6=4 ) * ((K8:L8="Y") + (K8:L8="N")) * 1 )+SUMPRODUCT( (K$6:L$6=5) * ((K8:L8="Y")+(K8:L8="N")) * 2 ))+1*(SUMPRODUCT( (T$6:Y$6=1) * ((T8:Y8="Y") + (T8:Y8="N")) * 2 ) +SUMPRODUCT( (T$6:Y$6=2 ) * ((T8:Y8="Y") + (T8:Y8="N")) * 1 ) +SUMPRODUCT( (T$6:Y$6=3) * ((T8:Y8="Y") + (T8:Y8="N")) * 1 ) +SUMPRODUCT( (T$6:Y$6=4) * ((T8:Y8="Y") + (T8:Y8="N")) * 1 ) + SUMPRODUCT( (T$6:Y$6=5) * ((T8:Y8="Y") + (T8:Y8="N")) * 2 ))</f>
        <v>17</v>
      </c>
      <c r="BE8" s="3">
        <f xml:space="preserve"> 5 * (SUMPRODUCT( (K$6:L$6=1) * (K8:L8="Y") * 2 ) + SUMPRODUCT( (K$6:L$6=2) * (K8:L8="Y") * 1 ) +SUMPRODUCT( (K$6:L$6=3) * (K8:L8="Y") * 1 ) + SUMPRODUCT( (K$6:L$6=4) * (K8:L8="N") * 1 ) +SUMPRODUCT( (K$6:L$6=5) * (K8:L8="N") * 2 ))
+ (SUMPRODUCT( (T$6:Y$6=1) * (T8:Y8="Y") * 2 ) +SUMPRODUCT( (T$6:Y$6=2) * (T8:Y8="Y") * 1 ) +SUMPRODUCT( (T$6:Y$6=3) * (T8:Y8="Y") * 1 ) +SUMPRODUCT( (T$6:Y$6=4) * (T8:Y8="N") * 1 ) +SUMPRODUCT( (T$6:Y$6=5) * (T8:Y8="N") * 2 ))</f>
        <v>17</v>
      </c>
      <c r="BF8" s="3">
        <f>COUNTA(K8:L8)+COUNTA(T8:Y8)</f>
        <v>8</v>
      </c>
      <c r="BG8" s="3">
        <f xml:space="preserve"> 5 * (SUMPRODUCT( (M$6:P$6=1)*((M8:P8="Y") + (M8:P8="N")) * 2 ) +SUMPRODUCT( (M$6:P$6=2) * ((M8:P8="Y") + (M8:P8="N")) * 1 ) + SUMPRODUCT( (M$6:P$6=3)*((M8:P8="Y")+(M8:P8="N"))*1 ) +SUMPRODUCT( (M$6:P$6=4 ) * ((M8:P8="Y") + (M8:P8="N")) * 1 )+SUMPRODUCT( (M$6:P$6=5) * ((M8:P8="Y")+(M8:P8="N")) * 2 ))
+1*(SUMPRODUCT( (Z$6:AM$6=1) * ((Z8:AM8="Y") + (Z8:AM8="N")) * 2 ) +SUMPRODUCT( (Z$6:AM$6=2 ) * ((Z8:AM8="Y") + (Z8:AM8="N")) * 1 ) +SUMPRODUCT( (Z$6:AM$6=3) * ((Z8:AM8="Y") + (Z8:AM8="N")) * 1 ) +SUMPRODUCT( (Z$6:AM$6=4) * ((Z8:AM8="Y") + (Z8:AM8="N")) * 1 ) + SUMPRODUCT( (Z$6:AM$6=5) * ((Z8:AM8="Y") + (Z8:AM8="N")) * 2 ))</f>
        <v>40</v>
      </c>
      <c r="BH8" s="3">
        <f xml:space="preserve"> 5 * (SUMPRODUCT( (M$6:P$6=1) * (M8:P8="Y") * 2 ) + SUMPRODUCT( (M$6:P$6=2) * (M8:P8="Y") * 1 ) +SUMPRODUCT( (M$6:P$6=3) * (M8:P8="Y") * 1 ) + SUMPRODUCT( (M$6:P$6=4) * (M8:P8="N") * 1 ) +SUMPRODUCT( (M$6:P$6=5) * (M8:P8="N") * 2 ))
+ (SUMPRODUCT( (Z$6:AM$6=1) * (Z8:AM8="Y") * 2 ) +SUMPRODUCT( (Z$6:AM$6=2) * (Z8:AM8="Y") * 1 ) +SUMPRODUCT( (Z$6:AM$6=3) * (Z8:AM8="Y") * 1 ) +SUMPRODUCT( (Z$6:AM$6=4) * (Z8:AM8="N") * 1 ) +SUMPRODUCT( (Z$6:AM$6=5) * (Z8:AM8="N") * 2 ))</f>
        <v>30</v>
      </c>
      <c r="BI8" s="3">
        <f t="shared" ref="BI8:BI107" si="1">COUNTA(#REF!)+COUNTA(#REF!)</f>
        <v>2</v>
      </c>
      <c r="BJ8" s="3">
        <f>1*(SUMPRODUCT( (AN$6:AU$6=1) * ((AN8:AU8="Y") + (AN8:AU8="N")) * 2 ) +SUMPRODUCT( (AN$6:AU$6=2 ) * ((AN8:AU8="Y") + (AN8:AU8="N")) * 1 ) +SUMPRODUCT( (AN$6:AU$6=3) * ((AN8:AU8="Y") + (AN8:AU8="N")) * 1 ) +SUMPRODUCT( (AN$6:AU$6=4) * ((AN8:AU8="Y") + (AN8:AU8="N")) * 1 ) + SUMPRODUCT( (AN$6:AU$6=5) * ((AN8:AU8="Y") + (AN8:AU8="N")) * 2 ))</f>
        <v>8</v>
      </c>
      <c r="BK8" s="3">
        <f>(SUMPRODUCT( (AN$6:AU$6=1) * (AN8:AU8="Y") * 2 ) +SUMPRODUCT( (AN$6:AU$6=2) * (AN8:AU8="Y") * 1 ) +SUMPRODUCT( (AN$6:AU$6=3) * (AN8:AU8="Y") * 1 ) +SUMPRODUCT( (AN$6:AU$6=4) * (AN8:AU8="N") * 1 ) +SUMPRODUCT( (AN$6:AU$6=5) * (AN8:AU8="N") * 2 ))</f>
        <v>8</v>
      </c>
      <c r="BL8" s="3">
        <f>COUNTA(AN8:AU8)</f>
        <v>8</v>
      </c>
      <c r="BM8" s="3" t="e">
        <f t="shared" ref="BM8:BM107" si="2">SUM(COUNTIF(#REF!, $F$126)*$F$135)+(COUNTIF(#REF!, $F$127)*$F$135)+(COUNTIF(#REF!, $F$126)*$F$133)+(COUNTIF(#REF!, $F$127)*$F$133)</f>
        <v>#REF!</v>
      </c>
      <c r="BN8" s="3" t="e">
        <f t="shared" ref="BN8:BN107" si="3">SUM(COUNTIF(#REF!, $F$126)*$F$135)+(COUNTIF(#REF!, $F$126)*$F$133)</f>
        <v>#REF!</v>
      </c>
      <c r="BO8" s="3">
        <f t="shared" ref="BO8:BO107" si="4">COUNTA(#REF!)+COUNTA(#REF!)</f>
        <v>2</v>
      </c>
      <c r="BP8" s="3" t="e">
        <f t="shared" ref="BP8:BP107" si="5">SUM(COUNTIF(#REF!, $F$126)*$F$135)+(COUNTIF(#REF!, $F$127)*$F$135)+(COUNTIF(#REF!, $F$126)*$F$133)+(COUNTIF(#REF!, $F$127)*$F$133)</f>
        <v>#REF!</v>
      </c>
      <c r="BQ8" s="3" t="e">
        <f t="shared" ref="BQ8:BQ107" si="6">SUM(COUNTIF(#REF!, $F$126)*$F$135)+(COUNTIF(#REF!, $F$126)*$F$133)</f>
        <v>#REF!</v>
      </c>
      <c r="BR8" s="3">
        <f t="shared" ref="BR8:BR107" si="7">COUNTA(#REF!)+COUNTA(#REF!)</f>
        <v>2</v>
      </c>
      <c r="BS8" s="19" t="e">
        <f t="shared" ref="BS8:BS107" si="8">SUM(COUNTIF(K8, $F$126)*$F$135)+(COUNTIF(K8, $F$127)*$F$135)+(COUNTIF(#REF!, $F$126)*$F$133)+(COUNTIF(#REF!, $F$127)*$F$133)</f>
        <v>#REF!</v>
      </c>
      <c r="BT8" s="19" t="e">
        <f t="shared" ref="BT8:BT107" si="9">SUM(COUNTIF(K8, $F$126)*$F$135)+(COUNTIF(#REF!, $F$126)*$F$133)</f>
        <v>#REF!</v>
      </c>
      <c r="BU8" s="19">
        <f t="shared" ref="BU8:BU107" si="10">COUNTA(K8)+COUNTA(#REF!)</f>
        <v>2</v>
      </c>
      <c r="BV8" s="19" t="e">
        <f t="shared" ref="BV8:BV107" si="11">SUM(COUNTIF(K8, $F$126)*$F$135)+(COUNTIF(K8, $F$127)*$F$135)+(COUNTIF(#REF!, $F$126)*$F$133)+(COUNTIF(#REF!, $F$127)*$F$133)</f>
        <v>#REF!</v>
      </c>
      <c r="BW8" s="19" t="e">
        <f t="shared" ref="BW8:BW107" si="12">SUM(COUNTIF(K8, $F$126)*$F$135)+(COUNTIF(#REF!, $F$126)*$F$133)</f>
        <v>#REF!</v>
      </c>
      <c r="BX8" s="19">
        <f t="shared" ref="BX8:BX107" si="13">COUNTA(K8)+COUNTA(#REF!)</f>
        <v>2</v>
      </c>
    </row>
    <row r="9" spans="1:76" ht="16" thickBot="1" x14ac:dyDescent="0.25">
      <c r="A9" s="14">
        <f t="shared" ref="A9:A107" si="14">SUM((AZ9/AY9)*100)</f>
        <v>84.615384615384613</v>
      </c>
      <c r="B9" s="14">
        <f t="shared" ref="B9:B72" si="15">SUM(BE9/BD9)*100</f>
        <v>100</v>
      </c>
      <c r="C9" s="14">
        <f t="shared" ref="C9:C72" si="16">SUM(BH9/BG9)*100</f>
        <v>75</v>
      </c>
      <c r="D9" s="14">
        <f t="shared" ref="D9:D72" si="17">SUM(BK9/BJ9)*100</f>
        <v>100</v>
      </c>
      <c r="E9" s="14" t="e">
        <f t="shared" si="0"/>
        <v>#REF!</v>
      </c>
      <c r="F9" s="3" t="s">
        <v>42</v>
      </c>
      <c r="G9" s="3" t="s">
        <v>48</v>
      </c>
      <c r="H9" s="3" t="s">
        <v>49</v>
      </c>
      <c r="I9" s="20" t="s">
        <v>50</v>
      </c>
      <c r="J9" s="21" t="s">
        <v>46</v>
      </c>
      <c r="K9" s="3" t="s">
        <v>47</v>
      </c>
      <c r="L9" s="3" t="s">
        <v>47</v>
      </c>
      <c r="M9" s="3" t="s">
        <v>47</v>
      </c>
      <c r="N9" s="3" t="s">
        <v>47</v>
      </c>
      <c r="O9" s="3" t="s">
        <v>47</v>
      </c>
      <c r="P9" s="3" t="s">
        <v>47</v>
      </c>
      <c r="Q9" s="3" t="s">
        <v>47</v>
      </c>
      <c r="R9" s="3" t="s">
        <v>47</v>
      </c>
      <c r="S9" s="3" t="s">
        <v>47</v>
      </c>
      <c r="T9" s="3" t="s">
        <v>47</v>
      </c>
      <c r="U9" s="3" t="s">
        <v>47</v>
      </c>
      <c r="V9" s="3" t="s">
        <v>47</v>
      </c>
      <c r="W9" s="3" t="s">
        <v>47</v>
      </c>
      <c r="X9" s="3" t="s">
        <v>47</v>
      </c>
      <c r="Y9" s="3" t="s">
        <v>47</v>
      </c>
      <c r="Z9" s="3" t="s">
        <v>47</v>
      </c>
      <c r="AA9" s="3" t="s">
        <v>47</v>
      </c>
      <c r="AB9" s="3" t="s">
        <v>47</v>
      </c>
      <c r="AC9" s="3" t="s">
        <v>47</v>
      </c>
      <c r="AD9" s="3" t="s">
        <v>47</v>
      </c>
      <c r="AE9" s="3" t="s">
        <v>47</v>
      </c>
      <c r="AF9" s="3" t="s">
        <v>47</v>
      </c>
      <c r="AG9" s="3" t="s">
        <v>47</v>
      </c>
      <c r="AH9" s="3" t="s">
        <v>47</v>
      </c>
      <c r="AI9" s="3" t="s">
        <v>47</v>
      </c>
      <c r="AJ9" s="3" t="s">
        <v>47</v>
      </c>
      <c r="AK9" s="3" t="s">
        <v>47</v>
      </c>
      <c r="AL9" s="3" t="s">
        <v>47</v>
      </c>
      <c r="AM9" s="3" t="s">
        <v>47</v>
      </c>
      <c r="AN9" s="3" t="s">
        <v>47</v>
      </c>
      <c r="AO9" s="3" t="s">
        <v>47</v>
      </c>
      <c r="AP9" s="3" t="s">
        <v>47</v>
      </c>
      <c r="AQ9" s="3" t="s">
        <v>47</v>
      </c>
      <c r="AR9" s="3" t="s">
        <v>47</v>
      </c>
      <c r="AS9" s="3" t="s">
        <v>47</v>
      </c>
      <c r="AT9" s="3" t="s">
        <v>47</v>
      </c>
      <c r="AU9" s="3" t="s">
        <v>47</v>
      </c>
      <c r="AV9" s="3" t="s">
        <v>47</v>
      </c>
      <c r="AW9" s="3" t="s">
        <v>47</v>
      </c>
      <c r="AX9" s="3" t="s">
        <v>47</v>
      </c>
      <c r="AY9" s="3">
        <f t="shared" ref="AY9:AY72" si="18" xml:space="preserve"> 5 * (SUMPRODUCT( (K$6:P$6=1)*((K9:P9="Y") + (K9:P9="N")) * 2 ) +SUMPRODUCT( (K$6:P$6=2) * ((K9:P9="Y") + (K9:P9="N")) * 1 ) + SUMPRODUCT( (K$6:P$6=3)*((K9:P9="Y")+(K9:P9="N"))*1 ) +SUMPRODUCT( (K$6:P$6=4 ) * ((K9:P9="Y") + (K9:P9="N")) * 1 )+SUMPRODUCT( (K$6:P$6=5) * ((K9:P9="Y")+(K9:P9="N")) * 2 ))+1*(SUMPRODUCT( (T$6:AU$6=1) * ((T9:AU9="Y") + (T9:AU9="N")) * 2 ) +SUMPRODUCT( (T$6:AU$6=2 ) * ((T9:AU9="Y") + (T9:AU9="N")) * 1 ) +SUMPRODUCT( (T$6:AU$6=3) * ((T9:AU9="Y") + (T9:AU9="N")) * 1 ) +SUMPRODUCT( (T$6:AU$6=4) * ((T9:AU9="Y") + (T9:AU9="N")) * 1 ) + SUMPRODUCT( (T$6:AU$6=5) * ((T9:AU9="Y") + (T9:AU9="N")) * 2 ))</f>
        <v>65</v>
      </c>
      <c r="AZ9" s="3">
        <f t="shared" ref="AZ9:AZ72" si="19" xml:space="preserve"> 5 * (SUMPRODUCT( (K$6:P$6=1) * (K9:P9="Y") * 2 ) + SUMPRODUCT( (K$6:P$6=2) * (K9:P9="Y") * 1 ) +SUMPRODUCT( (K$6:P$6=3) * (K9:P9="Y") * 1 ) + SUMPRODUCT( (K$6:P$6=4) * (K9:P9="N") * 1 ) +SUMPRODUCT( (K$6:P$6=5) * (K9:P9="N") * 2 ))
+ (SUMPRODUCT( (T$6:AU$6=1) * (T9:AU9="Y") * 2 ) +SUMPRODUCT( (T$6:AU$6=2) * (T9:AU9="Y") * 1 ) +SUMPRODUCT( (T$6:AU$6=3) * (T9:AU9="Y") * 1 ) +SUMPRODUCT( (T$6:AU$6=4) * (T9:AU9="N") * 1 ) +SUMPRODUCT( (T$6:AU$6=5) * (T9:AU9="N") * 2 ))</f>
        <v>55</v>
      </c>
      <c r="BA9" s="3">
        <f t="shared" ref="BA9:BA72" si="20">SUM(COUNTIF(K9:P9,$F$128)*$F$135)+(COUNTIF(T9:AU9, $F$128)*$F$133)</f>
        <v>0</v>
      </c>
      <c r="BB9" s="3">
        <f t="shared" ref="BB9:BB107" si="21">COUNTA(K9)</f>
        <v>1</v>
      </c>
      <c r="BD9" s="3">
        <f t="shared" ref="BD9:BD72" si="22" xml:space="preserve"> 5 * (SUMPRODUCT( (K$6:L$6=1)*((K9:L9="Y") + (K9:L9="N")) * 2 ) +SUMPRODUCT( (K$6:L$6=2) * ((K9:L9="Y") + (K9:L9="N")) * 1 ) + SUMPRODUCT( (K$6:L$6=3)*((K9:L9="Y")+(K9:L9="N"))*1 ) +SUMPRODUCT( (K$6:L$6=4 ) * ((K9:L9="Y") + (K9:L9="N")) * 1 )+SUMPRODUCT( (K$6:L$6=5) * ((K9:L9="Y")+(K9:L9="N")) * 2 ))+1*(SUMPRODUCT( (T$6:Y$6=1) * ((T9:Y9="Y") + (T9:Y9="N")) * 2 ) +SUMPRODUCT( (T$6:Y$6=2 ) * ((T9:Y9="Y") + (T9:Y9="N")) * 1 ) +SUMPRODUCT( (T$6:Y$6=3) * ((T9:Y9="Y") + (T9:Y9="N")) * 1 ) +SUMPRODUCT( (T$6:Y$6=4) * ((T9:Y9="Y") + (T9:Y9="N")) * 1 ) + SUMPRODUCT( (T$6:Y$6=5) * ((T9:Y9="Y") + (T9:Y9="N")) * 2 ))</f>
        <v>17</v>
      </c>
      <c r="BE9" s="3">
        <f t="shared" ref="BE9:BE72" si="23" xml:space="preserve"> 5 * (SUMPRODUCT( (K$6:L$6=1) * (K9:L9="Y") * 2 ) + SUMPRODUCT( (K$6:L$6=2) * (K9:L9="Y") * 1 ) +SUMPRODUCT( (K$6:L$6=3) * (K9:L9="Y") * 1 ) + SUMPRODUCT( (K$6:L$6=4) * (K9:L9="N") * 1 ) +SUMPRODUCT( (K$6:L$6=5) * (K9:L9="N") * 2 ))
+ (SUMPRODUCT( (T$6:Y$6=1) * (T9:Y9="Y") * 2 ) +SUMPRODUCT( (T$6:Y$6=2) * (T9:Y9="Y") * 1 ) +SUMPRODUCT( (T$6:Y$6=3) * (T9:Y9="Y") * 1 ) +SUMPRODUCT( (T$6:Y$6=4) * (T9:Y9="N") * 1 ) +SUMPRODUCT( (T$6:Y$6=5) * (T9:Y9="N") * 2 ))</f>
        <v>17</v>
      </c>
      <c r="BF9" s="3">
        <f t="shared" ref="BF9:BF72" si="24">COUNTA(K9:L9)+COUNTA(T9:Y9)</f>
        <v>8</v>
      </c>
      <c r="BG9" s="3">
        <f t="shared" ref="BG9:BG72" si="25" xml:space="preserve"> 5 * (SUMPRODUCT( (M$6:P$6=1)*((M9:P9="Y") + (M9:P9="N")) * 2 ) +SUMPRODUCT( (M$6:P$6=2) * ((M9:P9="Y") + (M9:P9="N")) * 1 ) + SUMPRODUCT( (M$6:P$6=3)*((M9:P9="Y")+(M9:P9="N"))*1 ) +SUMPRODUCT( (M$6:P$6=4 ) * ((M9:P9="Y") + (M9:P9="N")) * 1 )+SUMPRODUCT( (M$6:P$6=5) * ((M9:P9="Y")+(M9:P9="N")) * 2 ))
+1*(SUMPRODUCT( (Z$6:AM$6=1) * ((Z9:AM9="Y") + (Z9:AM9="N")) * 2 ) +SUMPRODUCT( (Z$6:AM$6=2 ) * ((Z9:AM9="Y") + (Z9:AM9="N")) * 1 ) +SUMPRODUCT( (Z$6:AM$6=3) * ((Z9:AM9="Y") + (Z9:AM9="N")) * 1 ) +SUMPRODUCT( (Z$6:AM$6=4) * ((Z9:AM9="Y") + (Z9:AM9="N")) * 1 ) + SUMPRODUCT( (Z$6:AM$6=5) * ((Z9:AM9="Y") + (Z9:AM9="N")) * 2 ))</f>
        <v>40</v>
      </c>
      <c r="BH9" s="3">
        <f t="shared" ref="BH9:BH72" si="26" xml:space="preserve"> 5 * (SUMPRODUCT( (M$6:P$6=1) * (M9:P9="Y") * 2 ) + SUMPRODUCT( (M$6:P$6=2) * (M9:P9="Y") * 1 ) +SUMPRODUCT( (M$6:P$6=3) * (M9:P9="Y") * 1 ) + SUMPRODUCT( (M$6:P$6=4) * (M9:P9="N") * 1 ) +SUMPRODUCT( (M$6:P$6=5) * (M9:P9="N") * 2 ))
+ (SUMPRODUCT( (Z$6:AM$6=1) * (Z9:AM9="Y") * 2 ) +SUMPRODUCT( (Z$6:AM$6=2) * (Z9:AM9="Y") * 1 ) +SUMPRODUCT( (Z$6:AM$6=3) * (Z9:AM9="Y") * 1 ) +SUMPRODUCT( (Z$6:AM$6=4) * (Z9:AM9="N") * 1 ) +SUMPRODUCT( (Z$6:AM$6=5) * (Z9:AM9="N") * 2 ))</f>
        <v>30</v>
      </c>
      <c r="BI9" s="3">
        <f t="shared" si="1"/>
        <v>2</v>
      </c>
      <c r="BJ9" s="3">
        <f t="shared" ref="BJ9:BJ72" si="27">1*(SUMPRODUCT( (AN$6:AU$6=1) * ((AN9:AU9="Y") + (AN9:AU9="N")) * 2 ) +SUMPRODUCT( (AN$6:AU$6=2 ) * ((AN9:AU9="Y") + (AN9:AU9="N")) * 1 ) +SUMPRODUCT( (AN$6:AU$6=3) * ((AN9:AU9="Y") + (AN9:AU9="N")) * 1 ) +SUMPRODUCT( (AN$6:AU$6=4) * ((AN9:AU9="Y") + (AN9:AU9="N")) * 1 ) + SUMPRODUCT( (AN$6:AU$6=5) * ((AN9:AU9="Y") + (AN9:AU9="N")) * 2 ))</f>
        <v>8</v>
      </c>
      <c r="BK9" s="3">
        <f t="shared" ref="BK9:BK72" si="28">(SUMPRODUCT( (AN$6:AU$6=1) * (AN9:AU9="Y") * 2 ) +SUMPRODUCT( (AN$6:AU$6=2) * (AN9:AU9="Y") * 1 ) +SUMPRODUCT( (AN$6:AU$6=3) * (AN9:AU9="Y") * 1 ) +SUMPRODUCT( (AN$6:AU$6=4) * (AN9:AU9="N") * 1 ) +SUMPRODUCT( (AN$6:AU$6=5) * (AN9:AU9="N") * 2 ))</f>
        <v>8</v>
      </c>
      <c r="BL9" s="3">
        <f t="shared" ref="BL9:BL72" si="29">COUNTA(AN9:AU9)</f>
        <v>8</v>
      </c>
      <c r="BM9" s="3" t="e">
        <f t="shared" si="2"/>
        <v>#REF!</v>
      </c>
      <c r="BN9" s="3" t="e">
        <f t="shared" si="3"/>
        <v>#REF!</v>
      </c>
      <c r="BO9" s="3">
        <f t="shared" si="4"/>
        <v>2</v>
      </c>
      <c r="BP9" s="3" t="e">
        <f t="shared" si="5"/>
        <v>#REF!</v>
      </c>
      <c r="BQ9" s="3" t="e">
        <f t="shared" si="6"/>
        <v>#REF!</v>
      </c>
      <c r="BR9" s="3">
        <f t="shared" si="7"/>
        <v>2</v>
      </c>
      <c r="BS9" s="19" t="e">
        <f t="shared" si="8"/>
        <v>#REF!</v>
      </c>
      <c r="BT9" s="19" t="e">
        <f t="shared" si="9"/>
        <v>#REF!</v>
      </c>
      <c r="BU9" s="19">
        <f t="shared" si="10"/>
        <v>2</v>
      </c>
      <c r="BV9" s="19" t="e">
        <f t="shared" si="11"/>
        <v>#REF!</v>
      </c>
      <c r="BW9" s="19" t="e">
        <f t="shared" si="12"/>
        <v>#REF!</v>
      </c>
      <c r="BX9" s="19">
        <f t="shared" si="13"/>
        <v>2</v>
      </c>
    </row>
    <row r="10" spans="1:76" ht="16" thickBot="1" x14ac:dyDescent="0.25">
      <c r="A10" s="14">
        <f t="shared" si="14"/>
        <v>84.375</v>
      </c>
      <c r="B10" s="14">
        <f t="shared" si="15"/>
        <v>100</v>
      </c>
      <c r="C10" s="14">
        <f t="shared" si="16"/>
        <v>74.358974358974365</v>
      </c>
      <c r="D10" s="14">
        <f t="shared" si="17"/>
        <v>100</v>
      </c>
      <c r="E10" s="14" t="e">
        <f t="shared" si="0"/>
        <v>#REF!</v>
      </c>
      <c r="F10" s="3" t="s">
        <v>42</v>
      </c>
      <c r="G10" s="3" t="s">
        <v>51</v>
      </c>
      <c r="H10" s="3" t="s">
        <v>52</v>
      </c>
      <c r="I10" s="17" t="s">
        <v>53</v>
      </c>
      <c r="J10" s="18" t="s">
        <v>46</v>
      </c>
      <c r="K10" s="3" t="s">
        <v>47</v>
      </c>
      <c r="L10" s="3" t="s">
        <v>47</v>
      </c>
      <c r="M10" s="3" t="s">
        <v>47</v>
      </c>
      <c r="N10" s="3" t="s">
        <v>47</v>
      </c>
      <c r="O10" s="3" t="s">
        <v>47</v>
      </c>
      <c r="P10" s="3" t="s">
        <v>47</v>
      </c>
      <c r="Q10" s="3" t="s">
        <v>47</v>
      </c>
      <c r="R10" s="3" t="s">
        <v>47</v>
      </c>
      <c r="S10" s="3" t="s">
        <v>47</v>
      </c>
      <c r="T10" s="3" t="s">
        <v>47</v>
      </c>
      <c r="U10" s="3" t="s">
        <v>47</v>
      </c>
      <c r="V10" s="3" t="s">
        <v>47</v>
      </c>
      <c r="W10" s="3" t="s">
        <v>47</v>
      </c>
      <c r="X10" s="3" t="s">
        <v>47</v>
      </c>
      <c r="Y10" s="3" t="s">
        <v>47</v>
      </c>
      <c r="Z10" s="3" t="s">
        <v>47</v>
      </c>
      <c r="AA10" s="3" t="s">
        <v>47</v>
      </c>
      <c r="AB10" s="3" t="s">
        <v>47</v>
      </c>
      <c r="AC10" s="3" t="s">
        <v>59</v>
      </c>
      <c r="AD10" s="3" t="s">
        <v>47</v>
      </c>
      <c r="AE10" s="3" t="s">
        <v>47</v>
      </c>
      <c r="AF10" s="3" t="s">
        <v>47</v>
      </c>
      <c r="AG10" s="3" t="s">
        <v>47</v>
      </c>
      <c r="AH10" s="3" t="s">
        <v>47</v>
      </c>
      <c r="AI10" s="3" t="s">
        <v>47</v>
      </c>
      <c r="AJ10" s="3" t="s">
        <v>47</v>
      </c>
      <c r="AK10" s="3" t="s">
        <v>47</v>
      </c>
      <c r="AL10" s="3" t="s">
        <v>47</v>
      </c>
      <c r="AM10" s="3" t="s">
        <v>47</v>
      </c>
      <c r="AN10" s="3" t="s">
        <v>47</v>
      </c>
      <c r="AO10" s="3" t="s">
        <v>47</v>
      </c>
      <c r="AP10" s="3" t="s">
        <v>47</v>
      </c>
      <c r="AQ10" s="3" t="s">
        <v>47</v>
      </c>
      <c r="AR10" s="3" t="s">
        <v>47</v>
      </c>
      <c r="AS10" s="3" t="s">
        <v>47</v>
      </c>
      <c r="AT10" s="3" t="s">
        <v>47</v>
      </c>
      <c r="AU10" s="3" t="s">
        <v>47</v>
      </c>
      <c r="AV10" s="3" t="s">
        <v>47</v>
      </c>
      <c r="AW10" s="3" t="s">
        <v>47</v>
      </c>
      <c r="AX10" s="3" t="s">
        <v>47</v>
      </c>
      <c r="AY10" s="3">
        <f t="shared" si="18"/>
        <v>64</v>
      </c>
      <c r="AZ10" s="3">
        <f t="shared" si="19"/>
        <v>54</v>
      </c>
      <c r="BA10" s="3">
        <f t="shared" si="20"/>
        <v>1</v>
      </c>
      <c r="BB10" s="3">
        <f t="shared" si="21"/>
        <v>1</v>
      </c>
      <c r="BD10" s="3">
        <f t="shared" si="22"/>
        <v>17</v>
      </c>
      <c r="BE10" s="3">
        <f t="shared" si="23"/>
        <v>17</v>
      </c>
      <c r="BF10" s="3">
        <f t="shared" si="24"/>
        <v>8</v>
      </c>
      <c r="BG10" s="3">
        <f t="shared" si="25"/>
        <v>39</v>
      </c>
      <c r="BH10" s="3">
        <f t="shared" si="26"/>
        <v>29</v>
      </c>
      <c r="BI10" s="3">
        <f t="shared" si="1"/>
        <v>2</v>
      </c>
      <c r="BJ10" s="3">
        <f t="shared" si="27"/>
        <v>8</v>
      </c>
      <c r="BK10" s="3">
        <f t="shared" si="28"/>
        <v>8</v>
      </c>
      <c r="BL10" s="3">
        <f t="shared" si="29"/>
        <v>8</v>
      </c>
      <c r="BM10" s="3" t="e">
        <f t="shared" si="2"/>
        <v>#REF!</v>
      </c>
      <c r="BN10" s="3" t="e">
        <f t="shared" si="3"/>
        <v>#REF!</v>
      </c>
      <c r="BO10" s="3">
        <f t="shared" si="4"/>
        <v>2</v>
      </c>
      <c r="BP10" s="3" t="e">
        <f t="shared" si="5"/>
        <v>#REF!</v>
      </c>
      <c r="BQ10" s="3" t="e">
        <f t="shared" si="6"/>
        <v>#REF!</v>
      </c>
      <c r="BR10" s="3">
        <f t="shared" si="7"/>
        <v>2</v>
      </c>
      <c r="BS10" s="19" t="e">
        <f t="shared" si="8"/>
        <v>#REF!</v>
      </c>
      <c r="BT10" s="19" t="e">
        <f t="shared" si="9"/>
        <v>#REF!</v>
      </c>
      <c r="BU10" s="19">
        <f t="shared" si="10"/>
        <v>2</v>
      </c>
      <c r="BV10" s="19" t="e">
        <f t="shared" si="11"/>
        <v>#REF!</v>
      </c>
      <c r="BW10" s="19" t="e">
        <f t="shared" si="12"/>
        <v>#REF!</v>
      </c>
      <c r="BX10" s="19">
        <f t="shared" si="13"/>
        <v>2</v>
      </c>
    </row>
    <row r="11" spans="1:76" ht="16" thickBot="1" x14ac:dyDescent="0.25">
      <c r="A11" s="14">
        <f t="shared" si="14"/>
        <v>84.615384615384613</v>
      </c>
      <c r="B11" s="14">
        <f t="shared" si="15"/>
        <v>100</v>
      </c>
      <c r="C11" s="14">
        <f t="shared" si="16"/>
        <v>75</v>
      </c>
      <c r="D11" s="14">
        <f t="shared" si="17"/>
        <v>100</v>
      </c>
      <c r="E11" s="14" t="e">
        <f t="shared" si="0"/>
        <v>#REF!</v>
      </c>
      <c r="F11" s="3" t="s">
        <v>42</v>
      </c>
      <c r="G11" s="3" t="s">
        <v>54</v>
      </c>
      <c r="H11" s="3" t="s">
        <v>49</v>
      </c>
      <c r="I11" s="17" t="s">
        <v>55</v>
      </c>
      <c r="J11" s="18" t="s">
        <v>46</v>
      </c>
      <c r="K11" s="3" t="s">
        <v>47</v>
      </c>
      <c r="L11" s="3" t="s">
        <v>47</v>
      </c>
      <c r="M11" s="3" t="s">
        <v>47</v>
      </c>
      <c r="N11" s="3" t="s">
        <v>47</v>
      </c>
      <c r="O11" s="3" t="s">
        <v>47</v>
      </c>
      <c r="P11" s="3" t="s">
        <v>47</v>
      </c>
      <c r="Q11" s="3" t="s">
        <v>47</v>
      </c>
      <c r="R11" s="3" t="s">
        <v>47</v>
      </c>
      <c r="S11" s="3" t="s">
        <v>47</v>
      </c>
      <c r="T11" s="3" t="s">
        <v>47</v>
      </c>
      <c r="U11" s="3" t="s">
        <v>47</v>
      </c>
      <c r="V11" s="3" t="s">
        <v>47</v>
      </c>
      <c r="W11" s="3" t="s">
        <v>47</v>
      </c>
      <c r="X11" s="3" t="s">
        <v>47</v>
      </c>
      <c r="Y11" s="3" t="s">
        <v>47</v>
      </c>
      <c r="Z11" s="3" t="s">
        <v>47</v>
      </c>
      <c r="AA11" s="3" t="s">
        <v>47</v>
      </c>
      <c r="AB11" s="3" t="s">
        <v>47</v>
      </c>
      <c r="AC11" s="3" t="s">
        <v>47</v>
      </c>
      <c r="AD11" s="3" t="s">
        <v>47</v>
      </c>
      <c r="AE11" s="3" t="s">
        <v>47</v>
      </c>
      <c r="AF11" s="3" t="s">
        <v>47</v>
      </c>
      <c r="AG11" s="3" t="s">
        <v>47</v>
      </c>
      <c r="AH11" s="3" t="s">
        <v>47</v>
      </c>
      <c r="AI11" s="3" t="s">
        <v>47</v>
      </c>
      <c r="AJ11" s="3" t="s">
        <v>47</v>
      </c>
      <c r="AK11" s="3" t="s">
        <v>47</v>
      </c>
      <c r="AL11" s="3" t="s">
        <v>47</v>
      </c>
      <c r="AM11" s="3" t="s">
        <v>47</v>
      </c>
      <c r="AN11" s="3" t="s">
        <v>47</v>
      </c>
      <c r="AO11" s="3" t="s">
        <v>47</v>
      </c>
      <c r="AP11" s="3" t="s">
        <v>47</v>
      </c>
      <c r="AQ11" s="3" t="s">
        <v>47</v>
      </c>
      <c r="AR11" s="3" t="s">
        <v>47</v>
      </c>
      <c r="AS11" s="3" t="s">
        <v>47</v>
      </c>
      <c r="AT11" s="3" t="s">
        <v>47</v>
      </c>
      <c r="AU11" s="3" t="s">
        <v>47</v>
      </c>
      <c r="AV11" s="3" t="s">
        <v>47</v>
      </c>
      <c r="AW11" s="3" t="s">
        <v>47</v>
      </c>
      <c r="AX11" s="3" t="s">
        <v>47</v>
      </c>
      <c r="AY11" s="3">
        <f t="shared" si="18"/>
        <v>65</v>
      </c>
      <c r="AZ11" s="3">
        <f t="shared" si="19"/>
        <v>55</v>
      </c>
      <c r="BA11" s="3">
        <f t="shared" si="20"/>
        <v>0</v>
      </c>
      <c r="BB11" s="3">
        <f t="shared" si="21"/>
        <v>1</v>
      </c>
      <c r="BD11" s="3">
        <f t="shared" si="22"/>
        <v>17</v>
      </c>
      <c r="BE11" s="3">
        <f t="shared" si="23"/>
        <v>17</v>
      </c>
      <c r="BF11" s="3">
        <f t="shared" si="24"/>
        <v>8</v>
      </c>
      <c r="BG11" s="3">
        <f t="shared" si="25"/>
        <v>40</v>
      </c>
      <c r="BH11" s="3">
        <f t="shared" si="26"/>
        <v>30</v>
      </c>
      <c r="BI11" s="3">
        <f t="shared" si="1"/>
        <v>2</v>
      </c>
      <c r="BJ11" s="3">
        <f t="shared" si="27"/>
        <v>8</v>
      </c>
      <c r="BK11" s="3">
        <f t="shared" si="28"/>
        <v>8</v>
      </c>
      <c r="BL11" s="3">
        <f t="shared" si="29"/>
        <v>8</v>
      </c>
      <c r="BM11" s="3" t="e">
        <f t="shared" si="2"/>
        <v>#REF!</v>
      </c>
      <c r="BN11" s="3" t="e">
        <f t="shared" si="3"/>
        <v>#REF!</v>
      </c>
      <c r="BO11" s="3">
        <f t="shared" si="4"/>
        <v>2</v>
      </c>
      <c r="BP11" s="3" t="e">
        <f t="shared" si="5"/>
        <v>#REF!</v>
      </c>
      <c r="BQ11" s="3" t="e">
        <f t="shared" si="6"/>
        <v>#REF!</v>
      </c>
      <c r="BR11" s="3">
        <f t="shared" si="7"/>
        <v>2</v>
      </c>
      <c r="BS11" s="19" t="e">
        <f t="shared" si="8"/>
        <v>#REF!</v>
      </c>
      <c r="BT11" s="19" t="e">
        <f t="shared" si="9"/>
        <v>#REF!</v>
      </c>
      <c r="BU11" s="19">
        <f t="shared" si="10"/>
        <v>2</v>
      </c>
      <c r="BV11" s="19" t="e">
        <f t="shared" si="11"/>
        <v>#REF!</v>
      </c>
      <c r="BW11" s="19" t="e">
        <f t="shared" si="12"/>
        <v>#REF!</v>
      </c>
      <c r="BX11" s="19">
        <f t="shared" si="13"/>
        <v>2</v>
      </c>
    </row>
    <row r="12" spans="1:76" ht="16" thickBot="1" x14ac:dyDescent="0.25">
      <c r="A12" s="14">
        <f t="shared" si="14"/>
        <v>84.375</v>
      </c>
      <c r="B12" s="14">
        <f t="shared" si="15"/>
        <v>100</v>
      </c>
      <c r="C12" s="14">
        <f t="shared" si="16"/>
        <v>75</v>
      </c>
      <c r="D12" s="14">
        <f t="shared" si="17"/>
        <v>100</v>
      </c>
      <c r="E12" s="14" t="e">
        <f t="shared" si="0"/>
        <v>#REF!</v>
      </c>
      <c r="F12" s="3" t="s">
        <v>42</v>
      </c>
      <c r="G12" s="3" t="s">
        <v>56</v>
      </c>
      <c r="H12" s="3" t="s">
        <v>57</v>
      </c>
      <c r="I12" s="17" t="s">
        <v>58</v>
      </c>
      <c r="J12" s="18" t="s">
        <v>46</v>
      </c>
      <c r="K12" s="3" t="s">
        <v>47</v>
      </c>
      <c r="L12" s="3" t="s">
        <v>47</v>
      </c>
      <c r="M12" s="3" t="s">
        <v>47</v>
      </c>
      <c r="N12" s="3" t="s">
        <v>47</v>
      </c>
      <c r="O12" s="3" t="s">
        <v>47</v>
      </c>
      <c r="P12" s="3" t="s">
        <v>47</v>
      </c>
      <c r="Q12" s="3" t="s">
        <v>47</v>
      </c>
      <c r="R12" s="3" t="s">
        <v>47</v>
      </c>
      <c r="S12" s="3" t="s">
        <v>47</v>
      </c>
      <c r="T12" s="3" t="s">
        <v>47</v>
      </c>
      <c r="U12" s="3" t="s">
        <v>47</v>
      </c>
      <c r="V12" s="3" t="s">
        <v>59</v>
      </c>
      <c r="W12" s="3" t="s">
        <v>47</v>
      </c>
      <c r="X12" s="3" t="s">
        <v>47</v>
      </c>
      <c r="Y12" s="3" t="s">
        <v>47</v>
      </c>
      <c r="Z12" s="3" t="s">
        <v>47</v>
      </c>
      <c r="AA12" s="3" t="s">
        <v>47</v>
      </c>
      <c r="AB12" s="3" t="s">
        <v>47</v>
      </c>
      <c r="AC12" s="3" t="s">
        <v>47</v>
      </c>
      <c r="AD12" s="3" t="s">
        <v>47</v>
      </c>
      <c r="AE12" s="3" t="s">
        <v>47</v>
      </c>
      <c r="AF12" s="3" t="s">
        <v>47</v>
      </c>
      <c r="AG12" s="3" t="s">
        <v>47</v>
      </c>
      <c r="AH12" s="3" t="s">
        <v>47</v>
      </c>
      <c r="AI12" s="3" t="s">
        <v>47</v>
      </c>
      <c r="AJ12" s="3" t="s">
        <v>47</v>
      </c>
      <c r="AK12" s="3" t="s">
        <v>47</v>
      </c>
      <c r="AL12" s="3" t="s">
        <v>47</v>
      </c>
      <c r="AM12" s="3" t="s">
        <v>47</v>
      </c>
      <c r="AN12" s="3" t="s">
        <v>47</v>
      </c>
      <c r="AO12" s="3" t="s">
        <v>47</v>
      </c>
      <c r="AP12" s="3" t="s">
        <v>47</v>
      </c>
      <c r="AQ12" s="3" t="s">
        <v>47</v>
      </c>
      <c r="AR12" s="3" t="s">
        <v>47</v>
      </c>
      <c r="AS12" s="3" t="s">
        <v>47</v>
      </c>
      <c r="AT12" s="3" t="s">
        <v>47</v>
      </c>
      <c r="AU12" s="3" t="s">
        <v>47</v>
      </c>
      <c r="AV12" s="3" t="s">
        <v>47</v>
      </c>
      <c r="AW12" s="3" t="s">
        <v>47</v>
      </c>
      <c r="AX12" s="3" t="s">
        <v>47</v>
      </c>
      <c r="AY12" s="3">
        <f t="shared" si="18"/>
        <v>64</v>
      </c>
      <c r="AZ12" s="3">
        <f t="shared" si="19"/>
        <v>54</v>
      </c>
      <c r="BA12" s="3">
        <f t="shared" si="20"/>
        <v>1</v>
      </c>
      <c r="BB12" s="3">
        <f t="shared" si="21"/>
        <v>1</v>
      </c>
      <c r="BD12" s="3">
        <f t="shared" si="22"/>
        <v>16</v>
      </c>
      <c r="BE12" s="3">
        <f t="shared" si="23"/>
        <v>16</v>
      </c>
      <c r="BF12" s="3">
        <f t="shared" si="24"/>
        <v>8</v>
      </c>
      <c r="BG12" s="3">
        <f t="shared" si="25"/>
        <v>40</v>
      </c>
      <c r="BH12" s="3">
        <f t="shared" si="26"/>
        <v>30</v>
      </c>
      <c r="BI12" s="3">
        <f t="shared" si="1"/>
        <v>2</v>
      </c>
      <c r="BJ12" s="3">
        <f t="shared" si="27"/>
        <v>8</v>
      </c>
      <c r="BK12" s="3">
        <f t="shared" si="28"/>
        <v>8</v>
      </c>
      <c r="BL12" s="3">
        <f t="shared" si="29"/>
        <v>8</v>
      </c>
      <c r="BM12" s="3" t="e">
        <f t="shared" si="2"/>
        <v>#REF!</v>
      </c>
      <c r="BN12" s="3" t="e">
        <f t="shared" si="3"/>
        <v>#REF!</v>
      </c>
      <c r="BO12" s="3">
        <f t="shared" si="4"/>
        <v>2</v>
      </c>
      <c r="BP12" s="3" t="e">
        <f t="shared" si="5"/>
        <v>#REF!</v>
      </c>
      <c r="BQ12" s="3" t="e">
        <f t="shared" si="6"/>
        <v>#REF!</v>
      </c>
      <c r="BR12" s="3">
        <f t="shared" si="7"/>
        <v>2</v>
      </c>
      <c r="BS12" s="19" t="e">
        <f t="shared" si="8"/>
        <v>#REF!</v>
      </c>
      <c r="BT12" s="19" t="e">
        <f t="shared" si="9"/>
        <v>#REF!</v>
      </c>
      <c r="BU12" s="19">
        <f t="shared" si="10"/>
        <v>2</v>
      </c>
      <c r="BV12" s="19" t="e">
        <f t="shared" si="11"/>
        <v>#REF!</v>
      </c>
      <c r="BW12" s="19" t="e">
        <f t="shared" si="12"/>
        <v>#REF!</v>
      </c>
      <c r="BX12" s="19">
        <f t="shared" si="13"/>
        <v>2</v>
      </c>
    </row>
    <row r="13" spans="1:76" ht="16" thickBot="1" x14ac:dyDescent="0.25">
      <c r="A13" s="14">
        <f t="shared" si="14"/>
        <v>84.615384615384613</v>
      </c>
      <c r="B13" s="14">
        <f t="shared" si="15"/>
        <v>100</v>
      </c>
      <c r="C13" s="14">
        <f t="shared" si="16"/>
        <v>75</v>
      </c>
      <c r="D13" s="14">
        <f t="shared" si="17"/>
        <v>100</v>
      </c>
      <c r="E13" s="14" t="e">
        <f t="shared" si="0"/>
        <v>#REF!</v>
      </c>
      <c r="F13" s="3" t="s">
        <v>42</v>
      </c>
      <c r="G13" s="3" t="s">
        <v>60</v>
      </c>
      <c r="H13" s="3" t="s">
        <v>61</v>
      </c>
      <c r="I13" s="17" t="s">
        <v>62</v>
      </c>
      <c r="J13" s="18" t="s">
        <v>46</v>
      </c>
      <c r="K13" s="3" t="s">
        <v>47</v>
      </c>
      <c r="L13" s="3" t="s">
        <v>47</v>
      </c>
      <c r="M13" s="3" t="s">
        <v>47</v>
      </c>
      <c r="N13" s="3" t="s">
        <v>47</v>
      </c>
      <c r="O13" s="3" t="s">
        <v>47</v>
      </c>
      <c r="P13" s="3" t="s">
        <v>47</v>
      </c>
      <c r="Q13" s="3" t="s">
        <v>47</v>
      </c>
      <c r="R13" s="3" t="s">
        <v>47</v>
      </c>
      <c r="S13" s="3" t="s">
        <v>47</v>
      </c>
      <c r="T13" s="3" t="s">
        <v>47</v>
      </c>
      <c r="U13" s="3" t="s">
        <v>47</v>
      </c>
      <c r="V13" s="3" t="s">
        <v>47</v>
      </c>
      <c r="W13" s="3" t="s">
        <v>47</v>
      </c>
      <c r="X13" s="3" t="s">
        <v>47</v>
      </c>
      <c r="Y13" s="3" t="s">
        <v>47</v>
      </c>
      <c r="Z13" s="3" t="s">
        <v>47</v>
      </c>
      <c r="AA13" s="3" t="s">
        <v>47</v>
      </c>
      <c r="AB13" s="3" t="s">
        <v>47</v>
      </c>
      <c r="AC13" s="3" t="s">
        <v>47</v>
      </c>
      <c r="AD13" s="3" t="s">
        <v>47</v>
      </c>
      <c r="AE13" s="3" t="s">
        <v>47</v>
      </c>
      <c r="AF13" s="3" t="s">
        <v>47</v>
      </c>
      <c r="AG13" s="3" t="s">
        <v>47</v>
      </c>
      <c r="AH13" s="3" t="s">
        <v>47</v>
      </c>
      <c r="AI13" s="3" t="s">
        <v>47</v>
      </c>
      <c r="AJ13" s="3" t="s">
        <v>47</v>
      </c>
      <c r="AK13" s="3" t="s">
        <v>47</v>
      </c>
      <c r="AL13" s="3" t="s">
        <v>47</v>
      </c>
      <c r="AM13" s="3" t="s">
        <v>47</v>
      </c>
      <c r="AN13" s="3" t="s">
        <v>47</v>
      </c>
      <c r="AO13" s="3" t="s">
        <v>47</v>
      </c>
      <c r="AP13" s="3" t="s">
        <v>47</v>
      </c>
      <c r="AQ13" s="3" t="s">
        <v>47</v>
      </c>
      <c r="AR13" s="3" t="s">
        <v>47</v>
      </c>
      <c r="AS13" s="3" t="s">
        <v>47</v>
      </c>
      <c r="AT13" s="3" t="s">
        <v>47</v>
      </c>
      <c r="AU13" s="3" t="s">
        <v>47</v>
      </c>
      <c r="AV13" s="3" t="s">
        <v>47</v>
      </c>
      <c r="AW13" s="3" t="s">
        <v>47</v>
      </c>
      <c r="AX13" s="3" t="s">
        <v>47</v>
      </c>
      <c r="AY13" s="3">
        <f t="shared" si="18"/>
        <v>65</v>
      </c>
      <c r="AZ13" s="3">
        <f t="shared" si="19"/>
        <v>55</v>
      </c>
      <c r="BA13" s="3">
        <f t="shared" si="20"/>
        <v>0</v>
      </c>
      <c r="BB13" s="3">
        <f t="shared" si="21"/>
        <v>1</v>
      </c>
      <c r="BD13" s="3">
        <f t="shared" si="22"/>
        <v>17</v>
      </c>
      <c r="BE13" s="3">
        <f t="shared" si="23"/>
        <v>17</v>
      </c>
      <c r="BF13" s="3">
        <f t="shared" si="24"/>
        <v>8</v>
      </c>
      <c r="BG13" s="3">
        <f t="shared" si="25"/>
        <v>40</v>
      </c>
      <c r="BH13" s="3">
        <f t="shared" si="26"/>
        <v>30</v>
      </c>
      <c r="BI13" s="3">
        <f t="shared" si="1"/>
        <v>2</v>
      </c>
      <c r="BJ13" s="3">
        <f t="shared" si="27"/>
        <v>8</v>
      </c>
      <c r="BK13" s="3">
        <f t="shared" si="28"/>
        <v>8</v>
      </c>
      <c r="BL13" s="3">
        <f t="shared" si="29"/>
        <v>8</v>
      </c>
      <c r="BM13" s="3" t="e">
        <f t="shared" si="2"/>
        <v>#REF!</v>
      </c>
      <c r="BN13" s="3" t="e">
        <f t="shared" si="3"/>
        <v>#REF!</v>
      </c>
      <c r="BO13" s="3">
        <f t="shared" si="4"/>
        <v>2</v>
      </c>
      <c r="BP13" s="3" t="e">
        <f t="shared" si="5"/>
        <v>#REF!</v>
      </c>
      <c r="BQ13" s="3" t="e">
        <f t="shared" si="6"/>
        <v>#REF!</v>
      </c>
      <c r="BR13" s="3">
        <f t="shared" si="7"/>
        <v>2</v>
      </c>
      <c r="BS13" s="19" t="e">
        <f t="shared" si="8"/>
        <v>#REF!</v>
      </c>
      <c r="BT13" s="19" t="e">
        <f t="shared" si="9"/>
        <v>#REF!</v>
      </c>
      <c r="BU13" s="19">
        <f t="shared" si="10"/>
        <v>2</v>
      </c>
      <c r="BV13" s="19" t="e">
        <f t="shared" si="11"/>
        <v>#REF!</v>
      </c>
      <c r="BW13" s="19" t="e">
        <f t="shared" si="12"/>
        <v>#REF!</v>
      </c>
      <c r="BX13" s="19">
        <f t="shared" si="13"/>
        <v>2</v>
      </c>
    </row>
    <row r="14" spans="1:76" ht="16" thickBot="1" x14ac:dyDescent="0.25">
      <c r="A14" s="14">
        <f t="shared" si="14"/>
        <v>84.126984126984127</v>
      </c>
      <c r="B14" s="14">
        <f t="shared" si="15"/>
        <v>100</v>
      </c>
      <c r="C14" s="14">
        <f t="shared" si="16"/>
        <v>73.68421052631578</v>
      </c>
      <c r="D14" s="14">
        <f t="shared" si="17"/>
        <v>100</v>
      </c>
      <c r="E14" s="14" t="e">
        <f t="shared" si="0"/>
        <v>#REF!</v>
      </c>
      <c r="F14" s="3" t="s">
        <v>42</v>
      </c>
      <c r="G14" s="3" t="s">
        <v>63</v>
      </c>
      <c r="H14" s="3" t="s">
        <v>64</v>
      </c>
      <c r="I14" s="17" t="s">
        <v>65</v>
      </c>
      <c r="J14" s="18" t="s">
        <v>46</v>
      </c>
      <c r="K14" s="3" t="s">
        <v>47</v>
      </c>
      <c r="L14" s="3" t="s">
        <v>47</v>
      </c>
      <c r="M14" s="3" t="s">
        <v>47</v>
      </c>
      <c r="N14" s="3" t="s">
        <v>47</v>
      </c>
      <c r="O14" s="3" t="s">
        <v>47</v>
      </c>
      <c r="P14" s="3" t="s">
        <v>47</v>
      </c>
      <c r="Q14" s="3" t="s">
        <v>47</v>
      </c>
      <c r="R14" s="3" t="s">
        <v>47</v>
      </c>
      <c r="S14" s="3" t="s">
        <v>47</v>
      </c>
      <c r="T14" s="3" t="s">
        <v>47</v>
      </c>
      <c r="U14" s="3" t="s">
        <v>47</v>
      </c>
      <c r="V14" s="3" t="s">
        <v>47</v>
      </c>
      <c r="W14" s="3" t="s">
        <v>47</v>
      </c>
      <c r="X14" s="3" t="s">
        <v>47</v>
      </c>
      <c r="Y14" s="3" t="s">
        <v>47</v>
      </c>
      <c r="Z14" s="3" t="s">
        <v>47</v>
      </c>
      <c r="AA14" s="3" t="s">
        <v>47</v>
      </c>
      <c r="AB14" s="3" t="s">
        <v>47</v>
      </c>
      <c r="AC14" s="3" t="s">
        <v>47</v>
      </c>
      <c r="AD14" s="3" t="s">
        <v>47</v>
      </c>
      <c r="AE14" s="3" t="s">
        <v>47</v>
      </c>
      <c r="AF14" s="3" t="s">
        <v>47</v>
      </c>
      <c r="AG14" s="3" t="s">
        <v>47</v>
      </c>
      <c r="AH14" s="3" t="s">
        <v>47</v>
      </c>
      <c r="AI14" s="3" t="s">
        <v>47</v>
      </c>
      <c r="AJ14" s="3" t="s">
        <v>47</v>
      </c>
      <c r="AK14" s="3" t="s">
        <v>59</v>
      </c>
      <c r="AL14" s="3" t="s">
        <v>47</v>
      </c>
      <c r="AM14" s="3" t="s">
        <v>59</v>
      </c>
      <c r="AN14" s="3" t="s">
        <v>47</v>
      </c>
      <c r="AO14" s="3" t="s">
        <v>47</v>
      </c>
      <c r="AP14" s="3" t="s">
        <v>47</v>
      </c>
      <c r="AQ14" s="3" t="s">
        <v>47</v>
      </c>
      <c r="AR14" s="3" t="s">
        <v>47</v>
      </c>
      <c r="AS14" s="3" t="s">
        <v>47</v>
      </c>
      <c r="AT14" s="3" t="s">
        <v>47</v>
      </c>
      <c r="AU14" s="3" t="s">
        <v>47</v>
      </c>
      <c r="AV14" s="3" t="s">
        <v>47</v>
      </c>
      <c r="AW14" s="3" t="s">
        <v>47</v>
      </c>
      <c r="AX14" s="3" t="s">
        <v>47</v>
      </c>
      <c r="AY14" s="3">
        <f t="shared" si="18"/>
        <v>63</v>
      </c>
      <c r="AZ14" s="3">
        <f t="shared" si="19"/>
        <v>53</v>
      </c>
      <c r="BA14" s="3">
        <f t="shared" si="20"/>
        <v>2</v>
      </c>
      <c r="BB14" s="3">
        <f t="shared" si="21"/>
        <v>1</v>
      </c>
      <c r="BD14" s="3">
        <f t="shared" si="22"/>
        <v>17</v>
      </c>
      <c r="BE14" s="3">
        <f t="shared" si="23"/>
        <v>17</v>
      </c>
      <c r="BF14" s="3">
        <f t="shared" si="24"/>
        <v>8</v>
      </c>
      <c r="BG14" s="3">
        <f t="shared" si="25"/>
        <v>38</v>
      </c>
      <c r="BH14" s="3">
        <f t="shared" si="26"/>
        <v>28</v>
      </c>
      <c r="BI14" s="3">
        <f t="shared" si="1"/>
        <v>2</v>
      </c>
      <c r="BJ14" s="3">
        <f t="shared" si="27"/>
        <v>8</v>
      </c>
      <c r="BK14" s="3">
        <f t="shared" si="28"/>
        <v>8</v>
      </c>
      <c r="BL14" s="3">
        <f t="shared" si="29"/>
        <v>8</v>
      </c>
      <c r="BM14" s="3" t="e">
        <f t="shared" si="2"/>
        <v>#REF!</v>
      </c>
      <c r="BN14" s="3" t="e">
        <f t="shared" si="3"/>
        <v>#REF!</v>
      </c>
      <c r="BO14" s="3">
        <f t="shared" si="4"/>
        <v>2</v>
      </c>
      <c r="BP14" s="3" t="e">
        <f t="shared" si="5"/>
        <v>#REF!</v>
      </c>
      <c r="BQ14" s="3" t="e">
        <f t="shared" si="6"/>
        <v>#REF!</v>
      </c>
      <c r="BR14" s="3">
        <f t="shared" si="7"/>
        <v>2</v>
      </c>
      <c r="BS14" s="19" t="e">
        <f t="shared" si="8"/>
        <v>#REF!</v>
      </c>
      <c r="BT14" s="19" t="e">
        <f t="shared" si="9"/>
        <v>#REF!</v>
      </c>
      <c r="BU14" s="19">
        <f t="shared" si="10"/>
        <v>2</v>
      </c>
      <c r="BV14" s="19" t="e">
        <f t="shared" si="11"/>
        <v>#REF!</v>
      </c>
      <c r="BW14" s="19" t="e">
        <f t="shared" si="12"/>
        <v>#REF!</v>
      </c>
      <c r="BX14" s="19">
        <f t="shared" si="13"/>
        <v>2</v>
      </c>
    </row>
    <row r="15" spans="1:76" ht="16" thickBot="1" x14ac:dyDescent="0.25">
      <c r="A15" s="14">
        <f t="shared" si="14"/>
        <v>84.375</v>
      </c>
      <c r="B15" s="14">
        <f t="shared" si="15"/>
        <v>100</v>
      </c>
      <c r="C15" s="14">
        <f t="shared" si="16"/>
        <v>74.358974358974365</v>
      </c>
      <c r="D15" s="14">
        <f t="shared" si="17"/>
        <v>100</v>
      </c>
      <c r="E15" s="14" t="e">
        <f t="shared" si="0"/>
        <v>#REF!</v>
      </c>
      <c r="F15" s="3" t="s">
        <v>42</v>
      </c>
      <c r="G15" s="3" t="s">
        <v>66</v>
      </c>
      <c r="H15" s="3" t="s">
        <v>67</v>
      </c>
      <c r="I15" s="17" t="s">
        <v>68</v>
      </c>
      <c r="J15" s="18" t="s">
        <v>46</v>
      </c>
      <c r="K15" s="3" t="s">
        <v>47</v>
      </c>
      <c r="L15" s="3" t="s">
        <v>47</v>
      </c>
      <c r="M15" s="3" t="s">
        <v>47</v>
      </c>
      <c r="N15" s="3" t="s">
        <v>47</v>
      </c>
      <c r="O15" s="3" t="s">
        <v>47</v>
      </c>
      <c r="P15" s="3" t="s">
        <v>47</v>
      </c>
      <c r="Q15" s="3" t="s">
        <v>47</v>
      </c>
      <c r="R15" s="3" t="s">
        <v>47</v>
      </c>
      <c r="S15" s="3" t="s">
        <v>47</v>
      </c>
      <c r="T15" s="3" t="s">
        <v>47</v>
      </c>
      <c r="U15" s="3" t="s">
        <v>47</v>
      </c>
      <c r="V15" s="3" t="s">
        <v>47</v>
      </c>
      <c r="W15" s="3" t="s">
        <v>47</v>
      </c>
      <c r="X15" s="3" t="s">
        <v>47</v>
      </c>
      <c r="Y15" s="3" t="s">
        <v>47</v>
      </c>
      <c r="Z15" s="3" t="s">
        <v>47</v>
      </c>
      <c r="AA15" s="3" t="s">
        <v>47</v>
      </c>
      <c r="AB15" s="3" t="s">
        <v>47</v>
      </c>
      <c r="AC15" s="3" t="s">
        <v>47</v>
      </c>
      <c r="AD15" s="3" t="s">
        <v>59</v>
      </c>
      <c r="AE15" s="3" t="s">
        <v>47</v>
      </c>
      <c r="AF15" s="3" t="s">
        <v>47</v>
      </c>
      <c r="AG15" s="3" t="s">
        <v>47</v>
      </c>
      <c r="AH15" s="3" t="s">
        <v>47</v>
      </c>
      <c r="AI15" s="3" t="s">
        <v>47</v>
      </c>
      <c r="AJ15" s="3" t="s">
        <v>47</v>
      </c>
      <c r="AK15" s="3" t="s">
        <v>47</v>
      </c>
      <c r="AL15" s="3" t="s">
        <v>47</v>
      </c>
      <c r="AM15" s="3" t="s">
        <v>47</v>
      </c>
      <c r="AN15" s="3" t="s">
        <v>47</v>
      </c>
      <c r="AO15" s="3" t="s">
        <v>47</v>
      </c>
      <c r="AP15" s="3" t="s">
        <v>47</v>
      </c>
      <c r="AQ15" s="3" t="s">
        <v>47</v>
      </c>
      <c r="AR15" s="3" t="s">
        <v>47</v>
      </c>
      <c r="AS15" s="3" t="s">
        <v>47</v>
      </c>
      <c r="AT15" s="3" t="s">
        <v>47</v>
      </c>
      <c r="AU15" s="3" t="s">
        <v>47</v>
      </c>
      <c r="AV15" s="3" t="s">
        <v>47</v>
      </c>
      <c r="AW15" s="3" t="s">
        <v>47</v>
      </c>
      <c r="AX15" s="3" t="s">
        <v>47</v>
      </c>
      <c r="AY15" s="3">
        <f t="shared" si="18"/>
        <v>64</v>
      </c>
      <c r="AZ15" s="3">
        <f t="shared" si="19"/>
        <v>54</v>
      </c>
      <c r="BA15" s="3">
        <f t="shared" si="20"/>
        <v>1</v>
      </c>
      <c r="BB15" s="3">
        <f t="shared" si="21"/>
        <v>1</v>
      </c>
      <c r="BD15" s="3">
        <f t="shared" si="22"/>
        <v>17</v>
      </c>
      <c r="BE15" s="3">
        <f t="shared" si="23"/>
        <v>17</v>
      </c>
      <c r="BF15" s="3">
        <f t="shared" si="24"/>
        <v>8</v>
      </c>
      <c r="BG15" s="3">
        <f t="shared" si="25"/>
        <v>39</v>
      </c>
      <c r="BH15" s="3">
        <f t="shared" si="26"/>
        <v>29</v>
      </c>
      <c r="BI15" s="3">
        <f t="shared" si="1"/>
        <v>2</v>
      </c>
      <c r="BJ15" s="3">
        <f t="shared" si="27"/>
        <v>8</v>
      </c>
      <c r="BK15" s="3">
        <f t="shared" si="28"/>
        <v>8</v>
      </c>
      <c r="BL15" s="3">
        <f t="shared" si="29"/>
        <v>8</v>
      </c>
      <c r="BM15" s="3" t="e">
        <f t="shared" si="2"/>
        <v>#REF!</v>
      </c>
      <c r="BN15" s="3" t="e">
        <f t="shared" si="3"/>
        <v>#REF!</v>
      </c>
      <c r="BO15" s="3">
        <f t="shared" si="4"/>
        <v>2</v>
      </c>
      <c r="BP15" s="3" t="e">
        <f t="shared" si="5"/>
        <v>#REF!</v>
      </c>
      <c r="BQ15" s="3" t="e">
        <f t="shared" si="6"/>
        <v>#REF!</v>
      </c>
      <c r="BR15" s="3">
        <f t="shared" si="7"/>
        <v>2</v>
      </c>
      <c r="BS15" s="19" t="e">
        <f t="shared" si="8"/>
        <v>#REF!</v>
      </c>
      <c r="BT15" s="19" t="e">
        <f t="shared" si="9"/>
        <v>#REF!</v>
      </c>
      <c r="BU15" s="19">
        <f t="shared" si="10"/>
        <v>2</v>
      </c>
      <c r="BV15" s="19" t="e">
        <f t="shared" si="11"/>
        <v>#REF!</v>
      </c>
      <c r="BW15" s="19" t="e">
        <f t="shared" si="12"/>
        <v>#REF!</v>
      </c>
      <c r="BX15" s="19">
        <f t="shared" si="13"/>
        <v>2</v>
      </c>
    </row>
    <row r="16" spans="1:76" ht="16" thickBot="1" x14ac:dyDescent="0.25">
      <c r="A16" s="14">
        <f t="shared" si="14"/>
        <v>76.923076923076934</v>
      </c>
      <c r="B16" s="14">
        <f t="shared" si="15"/>
        <v>70.588235294117652</v>
      </c>
      <c r="C16" s="14">
        <f t="shared" si="16"/>
        <v>75</v>
      </c>
      <c r="D16" s="14">
        <f t="shared" si="17"/>
        <v>100</v>
      </c>
      <c r="E16" s="14" t="e">
        <f t="shared" si="0"/>
        <v>#REF!</v>
      </c>
      <c r="F16" s="3" t="s">
        <v>42</v>
      </c>
      <c r="G16" s="3" t="s">
        <v>69</v>
      </c>
      <c r="H16" s="3" t="s">
        <v>70</v>
      </c>
      <c r="I16" s="17" t="s">
        <v>71</v>
      </c>
      <c r="J16" s="18" t="s">
        <v>46</v>
      </c>
      <c r="K16" s="3" t="s">
        <v>47</v>
      </c>
      <c r="L16" s="3" t="s">
        <v>72</v>
      </c>
      <c r="M16" s="3" t="s">
        <v>47</v>
      </c>
      <c r="N16" s="3" t="s">
        <v>47</v>
      </c>
      <c r="O16" s="3" t="s">
        <v>47</v>
      </c>
      <c r="P16" s="3" t="s">
        <v>47</v>
      </c>
      <c r="Q16" s="3" t="s">
        <v>47</v>
      </c>
      <c r="R16" s="3" t="s">
        <v>47</v>
      </c>
      <c r="S16" s="3" t="s">
        <v>47</v>
      </c>
      <c r="T16" s="3" t="s">
        <v>47</v>
      </c>
      <c r="U16" s="3" t="s">
        <v>47</v>
      </c>
      <c r="V16" s="3" t="s">
        <v>47</v>
      </c>
      <c r="W16" s="3" t="s">
        <v>47</v>
      </c>
      <c r="X16" s="3" t="s">
        <v>47</v>
      </c>
      <c r="Y16" s="3" t="s">
        <v>47</v>
      </c>
      <c r="Z16" s="3" t="s">
        <v>47</v>
      </c>
      <c r="AA16" s="3" t="s">
        <v>47</v>
      </c>
      <c r="AB16" s="3" t="s">
        <v>47</v>
      </c>
      <c r="AC16" s="3" t="s">
        <v>47</v>
      </c>
      <c r="AD16" s="3" t="s">
        <v>47</v>
      </c>
      <c r="AE16" s="3" t="s">
        <v>47</v>
      </c>
      <c r="AF16" s="3" t="s">
        <v>47</v>
      </c>
      <c r="AG16" s="3" t="s">
        <v>47</v>
      </c>
      <c r="AH16" s="3" t="s">
        <v>47</v>
      </c>
      <c r="AI16" s="3" t="s">
        <v>47</v>
      </c>
      <c r="AJ16" s="3" t="s">
        <v>47</v>
      </c>
      <c r="AK16" s="3" t="s">
        <v>47</v>
      </c>
      <c r="AL16" s="3" t="s">
        <v>47</v>
      </c>
      <c r="AM16" s="3" t="s">
        <v>47</v>
      </c>
      <c r="AN16" s="3" t="s">
        <v>47</v>
      </c>
      <c r="AO16" s="3" t="s">
        <v>47</v>
      </c>
      <c r="AP16" s="3" t="s">
        <v>47</v>
      </c>
      <c r="AQ16" s="3" t="s">
        <v>47</v>
      </c>
      <c r="AR16" s="3" t="s">
        <v>47</v>
      </c>
      <c r="AS16" s="3" t="s">
        <v>47</v>
      </c>
      <c r="AT16" s="3" t="s">
        <v>47</v>
      </c>
      <c r="AU16" s="3" t="s">
        <v>47</v>
      </c>
      <c r="AV16" s="3" t="s">
        <v>47</v>
      </c>
      <c r="AW16" s="3" t="s">
        <v>47</v>
      </c>
      <c r="AX16" s="3" t="s">
        <v>47</v>
      </c>
      <c r="AY16" s="3">
        <f t="shared" si="18"/>
        <v>65</v>
      </c>
      <c r="AZ16" s="3">
        <f t="shared" si="19"/>
        <v>50</v>
      </c>
      <c r="BA16" s="3">
        <f t="shared" si="20"/>
        <v>0</v>
      </c>
      <c r="BB16" s="3">
        <f t="shared" si="21"/>
        <v>1</v>
      </c>
      <c r="BD16" s="3">
        <f t="shared" si="22"/>
        <v>17</v>
      </c>
      <c r="BE16" s="3">
        <f t="shared" si="23"/>
        <v>12</v>
      </c>
      <c r="BF16" s="3">
        <f t="shared" si="24"/>
        <v>8</v>
      </c>
      <c r="BG16" s="3">
        <f t="shared" si="25"/>
        <v>40</v>
      </c>
      <c r="BH16" s="3">
        <f t="shared" si="26"/>
        <v>30</v>
      </c>
      <c r="BI16" s="3">
        <f t="shared" si="1"/>
        <v>2</v>
      </c>
      <c r="BJ16" s="3">
        <f t="shared" si="27"/>
        <v>8</v>
      </c>
      <c r="BK16" s="3">
        <f t="shared" si="28"/>
        <v>8</v>
      </c>
      <c r="BL16" s="3">
        <f t="shared" si="29"/>
        <v>8</v>
      </c>
      <c r="BM16" s="3" t="e">
        <f t="shared" si="2"/>
        <v>#REF!</v>
      </c>
      <c r="BN16" s="3" t="e">
        <f t="shared" si="3"/>
        <v>#REF!</v>
      </c>
      <c r="BO16" s="3">
        <f t="shared" si="4"/>
        <v>2</v>
      </c>
      <c r="BP16" s="3" t="e">
        <f t="shared" si="5"/>
        <v>#REF!</v>
      </c>
      <c r="BQ16" s="3" t="e">
        <f t="shared" si="6"/>
        <v>#REF!</v>
      </c>
      <c r="BR16" s="3">
        <f t="shared" si="7"/>
        <v>2</v>
      </c>
      <c r="BS16" s="19" t="e">
        <f t="shared" si="8"/>
        <v>#REF!</v>
      </c>
      <c r="BT16" s="19" t="e">
        <f t="shared" si="9"/>
        <v>#REF!</v>
      </c>
      <c r="BU16" s="19">
        <f t="shared" si="10"/>
        <v>2</v>
      </c>
      <c r="BV16" s="19" t="e">
        <f t="shared" si="11"/>
        <v>#REF!</v>
      </c>
      <c r="BW16" s="19" t="e">
        <f t="shared" si="12"/>
        <v>#REF!</v>
      </c>
      <c r="BX16" s="19">
        <f t="shared" si="13"/>
        <v>2</v>
      </c>
    </row>
    <row r="17" spans="1:76" ht="16" thickBot="1" x14ac:dyDescent="0.25">
      <c r="A17" s="14">
        <f t="shared" si="14"/>
        <v>84.615384615384613</v>
      </c>
      <c r="B17" s="14">
        <f t="shared" si="15"/>
        <v>100</v>
      </c>
      <c r="C17" s="14">
        <f t="shared" si="16"/>
        <v>75</v>
      </c>
      <c r="D17" s="14">
        <f t="shared" si="17"/>
        <v>100</v>
      </c>
      <c r="E17" s="14" t="e">
        <f t="shared" si="0"/>
        <v>#REF!</v>
      </c>
      <c r="F17" s="3" t="s">
        <v>42</v>
      </c>
      <c r="G17" s="3" t="s">
        <v>73</v>
      </c>
      <c r="H17" s="3" t="s">
        <v>49</v>
      </c>
      <c r="I17" s="17" t="s">
        <v>74</v>
      </c>
      <c r="J17" s="18" t="s">
        <v>46</v>
      </c>
      <c r="K17" s="3" t="s">
        <v>47</v>
      </c>
      <c r="L17" s="3" t="s">
        <v>47</v>
      </c>
      <c r="M17" s="3" t="s">
        <v>47</v>
      </c>
      <c r="N17" s="3" t="s">
        <v>47</v>
      </c>
      <c r="O17" s="3" t="s">
        <v>47</v>
      </c>
      <c r="P17" s="3" t="s">
        <v>47</v>
      </c>
      <c r="Q17" s="3" t="s">
        <v>47</v>
      </c>
      <c r="R17" s="3" t="s">
        <v>47</v>
      </c>
      <c r="S17" s="3" t="s">
        <v>47</v>
      </c>
      <c r="T17" s="3" t="s">
        <v>47</v>
      </c>
      <c r="U17" s="3" t="s">
        <v>47</v>
      </c>
      <c r="V17" s="3" t="s">
        <v>47</v>
      </c>
      <c r="W17" s="3" t="s">
        <v>47</v>
      </c>
      <c r="X17" s="3" t="s">
        <v>47</v>
      </c>
      <c r="Y17" s="3" t="s">
        <v>47</v>
      </c>
      <c r="Z17" s="3" t="s">
        <v>47</v>
      </c>
      <c r="AA17" s="3" t="s">
        <v>47</v>
      </c>
      <c r="AB17" s="3" t="s">
        <v>47</v>
      </c>
      <c r="AC17" s="3" t="s">
        <v>47</v>
      </c>
      <c r="AD17" s="3" t="s">
        <v>47</v>
      </c>
      <c r="AE17" s="3" t="s">
        <v>47</v>
      </c>
      <c r="AF17" s="3" t="s">
        <v>47</v>
      </c>
      <c r="AG17" s="3" t="s">
        <v>47</v>
      </c>
      <c r="AH17" s="3" t="s">
        <v>47</v>
      </c>
      <c r="AI17" s="3" t="s">
        <v>47</v>
      </c>
      <c r="AJ17" s="3" t="s">
        <v>47</v>
      </c>
      <c r="AK17" s="3" t="s">
        <v>47</v>
      </c>
      <c r="AL17" s="3" t="s">
        <v>47</v>
      </c>
      <c r="AM17" s="3" t="s">
        <v>47</v>
      </c>
      <c r="AN17" s="3" t="s">
        <v>47</v>
      </c>
      <c r="AO17" s="3" t="s">
        <v>47</v>
      </c>
      <c r="AP17" s="3" t="s">
        <v>47</v>
      </c>
      <c r="AQ17" s="3" t="s">
        <v>47</v>
      </c>
      <c r="AR17" s="3" t="s">
        <v>47</v>
      </c>
      <c r="AS17" s="3" t="s">
        <v>47</v>
      </c>
      <c r="AT17" s="3" t="s">
        <v>47</v>
      </c>
      <c r="AU17" s="3" t="s">
        <v>47</v>
      </c>
      <c r="AV17" s="3" t="s">
        <v>47</v>
      </c>
      <c r="AW17" s="3" t="s">
        <v>47</v>
      </c>
      <c r="AX17" s="3" t="s">
        <v>47</v>
      </c>
      <c r="AY17" s="3">
        <f t="shared" si="18"/>
        <v>65</v>
      </c>
      <c r="AZ17" s="3">
        <f t="shared" si="19"/>
        <v>55</v>
      </c>
      <c r="BA17" s="3">
        <f t="shared" si="20"/>
        <v>0</v>
      </c>
      <c r="BB17" s="3">
        <f t="shared" si="21"/>
        <v>1</v>
      </c>
      <c r="BD17" s="3">
        <f t="shared" si="22"/>
        <v>17</v>
      </c>
      <c r="BE17" s="3">
        <f t="shared" si="23"/>
        <v>17</v>
      </c>
      <c r="BF17" s="3">
        <f t="shared" si="24"/>
        <v>8</v>
      </c>
      <c r="BG17" s="3">
        <f t="shared" si="25"/>
        <v>40</v>
      </c>
      <c r="BH17" s="3">
        <f t="shared" si="26"/>
        <v>30</v>
      </c>
      <c r="BI17" s="3">
        <f t="shared" si="1"/>
        <v>2</v>
      </c>
      <c r="BJ17" s="3">
        <f t="shared" si="27"/>
        <v>8</v>
      </c>
      <c r="BK17" s="3">
        <f t="shared" si="28"/>
        <v>8</v>
      </c>
      <c r="BL17" s="3">
        <f t="shared" si="29"/>
        <v>8</v>
      </c>
      <c r="BM17" s="3" t="e">
        <f t="shared" si="2"/>
        <v>#REF!</v>
      </c>
      <c r="BN17" s="3" t="e">
        <f t="shared" si="3"/>
        <v>#REF!</v>
      </c>
      <c r="BO17" s="3">
        <f t="shared" si="4"/>
        <v>2</v>
      </c>
      <c r="BP17" s="3" t="e">
        <f t="shared" si="5"/>
        <v>#REF!</v>
      </c>
      <c r="BQ17" s="3" t="e">
        <f t="shared" si="6"/>
        <v>#REF!</v>
      </c>
      <c r="BR17" s="3">
        <f t="shared" si="7"/>
        <v>2</v>
      </c>
      <c r="BS17" s="19" t="e">
        <f t="shared" si="8"/>
        <v>#REF!</v>
      </c>
      <c r="BT17" s="19" t="e">
        <f t="shared" si="9"/>
        <v>#REF!</v>
      </c>
      <c r="BU17" s="19">
        <f t="shared" si="10"/>
        <v>2</v>
      </c>
      <c r="BV17" s="19" t="e">
        <f t="shared" si="11"/>
        <v>#REF!</v>
      </c>
      <c r="BW17" s="19" t="e">
        <f t="shared" si="12"/>
        <v>#REF!</v>
      </c>
      <c r="BX17" s="19">
        <f t="shared" si="13"/>
        <v>2</v>
      </c>
    </row>
    <row r="18" spans="1:76" ht="16" thickBot="1" x14ac:dyDescent="0.25">
      <c r="A18" s="14">
        <f t="shared" si="14"/>
        <v>83.333333333333343</v>
      </c>
      <c r="B18" s="14">
        <f t="shared" si="15"/>
        <v>100</v>
      </c>
      <c r="C18" s="14">
        <f t="shared" si="16"/>
        <v>71.428571428571431</v>
      </c>
      <c r="D18" s="14">
        <f t="shared" si="17"/>
        <v>100</v>
      </c>
      <c r="E18" s="14" t="e">
        <f t="shared" si="0"/>
        <v>#REF!</v>
      </c>
      <c r="F18" s="3" t="s">
        <v>42</v>
      </c>
      <c r="G18" s="3" t="s">
        <v>75</v>
      </c>
      <c r="H18" s="3" t="s">
        <v>76</v>
      </c>
      <c r="I18" s="17" t="s">
        <v>55</v>
      </c>
      <c r="J18" s="18" t="s">
        <v>46</v>
      </c>
      <c r="K18" s="3" t="s">
        <v>47</v>
      </c>
      <c r="L18" s="3" t="s">
        <v>47</v>
      </c>
      <c r="M18" s="3" t="s">
        <v>59</v>
      </c>
      <c r="N18" s="3" t="s">
        <v>47</v>
      </c>
      <c r="O18" s="3" t="s">
        <v>47</v>
      </c>
      <c r="P18" s="3" t="s">
        <v>47</v>
      </c>
      <c r="Q18" s="3" t="s">
        <v>47</v>
      </c>
      <c r="R18" s="3" t="s">
        <v>47</v>
      </c>
      <c r="S18" s="3" t="s">
        <v>47</v>
      </c>
      <c r="T18" s="3" t="s">
        <v>47</v>
      </c>
      <c r="U18" s="3" t="s">
        <v>47</v>
      </c>
      <c r="V18" s="3" t="s">
        <v>47</v>
      </c>
      <c r="W18" s="3" t="s">
        <v>47</v>
      </c>
      <c r="X18" s="3" t="s">
        <v>47</v>
      </c>
      <c r="Y18" s="3" t="s">
        <v>47</v>
      </c>
      <c r="Z18" s="3" t="s">
        <v>47</v>
      </c>
      <c r="AA18" s="3" t="s">
        <v>47</v>
      </c>
      <c r="AB18" s="3" t="s">
        <v>47</v>
      </c>
      <c r="AC18" s="3" t="s">
        <v>47</v>
      </c>
      <c r="AD18" s="3" t="s">
        <v>47</v>
      </c>
      <c r="AE18" s="3" t="s">
        <v>47</v>
      </c>
      <c r="AF18" s="3" t="s">
        <v>47</v>
      </c>
      <c r="AG18" s="3" t="s">
        <v>47</v>
      </c>
      <c r="AH18" s="3" t="s">
        <v>47</v>
      </c>
      <c r="AI18" s="3" t="s">
        <v>47</v>
      </c>
      <c r="AJ18" s="3" t="s">
        <v>47</v>
      </c>
      <c r="AK18" s="3" t="s">
        <v>47</v>
      </c>
      <c r="AL18" s="3" t="s">
        <v>47</v>
      </c>
      <c r="AM18" s="3" t="s">
        <v>47</v>
      </c>
      <c r="AN18" s="3" t="s">
        <v>47</v>
      </c>
      <c r="AO18" s="3" t="s">
        <v>47</v>
      </c>
      <c r="AP18" s="3" t="s">
        <v>47</v>
      </c>
      <c r="AQ18" s="3" t="s">
        <v>47</v>
      </c>
      <c r="AR18" s="3" t="s">
        <v>47</v>
      </c>
      <c r="AS18" s="3" t="s">
        <v>47</v>
      </c>
      <c r="AT18" s="3" t="s">
        <v>47</v>
      </c>
      <c r="AU18" s="3" t="s">
        <v>47</v>
      </c>
      <c r="AV18" s="3" t="s">
        <v>47</v>
      </c>
      <c r="AW18" s="3" t="s">
        <v>47</v>
      </c>
      <c r="AX18" s="3" t="s">
        <v>47</v>
      </c>
      <c r="AY18" s="3">
        <f t="shared" si="18"/>
        <v>60</v>
      </c>
      <c r="AZ18" s="3">
        <f t="shared" si="19"/>
        <v>50</v>
      </c>
      <c r="BA18" s="3">
        <f t="shared" si="20"/>
        <v>5</v>
      </c>
      <c r="BB18" s="3">
        <f t="shared" si="21"/>
        <v>1</v>
      </c>
      <c r="BD18" s="3">
        <f t="shared" si="22"/>
        <v>17</v>
      </c>
      <c r="BE18" s="3">
        <f t="shared" si="23"/>
        <v>17</v>
      </c>
      <c r="BF18" s="3">
        <f t="shared" si="24"/>
        <v>8</v>
      </c>
      <c r="BG18" s="3">
        <f t="shared" si="25"/>
        <v>35</v>
      </c>
      <c r="BH18" s="3">
        <f t="shared" si="26"/>
        <v>25</v>
      </c>
      <c r="BI18" s="3">
        <f t="shared" si="1"/>
        <v>2</v>
      </c>
      <c r="BJ18" s="3">
        <f t="shared" si="27"/>
        <v>8</v>
      </c>
      <c r="BK18" s="3">
        <f t="shared" si="28"/>
        <v>8</v>
      </c>
      <c r="BL18" s="3">
        <f t="shared" si="29"/>
        <v>8</v>
      </c>
      <c r="BM18" s="3" t="e">
        <f t="shared" si="2"/>
        <v>#REF!</v>
      </c>
      <c r="BN18" s="3" t="e">
        <f t="shared" si="3"/>
        <v>#REF!</v>
      </c>
      <c r="BO18" s="3">
        <f t="shared" si="4"/>
        <v>2</v>
      </c>
      <c r="BP18" s="3" t="e">
        <f t="shared" si="5"/>
        <v>#REF!</v>
      </c>
      <c r="BQ18" s="3" t="e">
        <f t="shared" si="6"/>
        <v>#REF!</v>
      </c>
      <c r="BR18" s="3">
        <f t="shared" si="7"/>
        <v>2</v>
      </c>
      <c r="BS18" s="19" t="e">
        <f t="shared" si="8"/>
        <v>#REF!</v>
      </c>
      <c r="BT18" s="19" t="e">
        <f t="shared" si="9"/>
        <v>#REF!</v>
      </c>
      <c r="BU18" s="19">
        <f t="shared" si="10"/>
        <v>2</v>
      </c>
      <c r="BV18" s="19" t="e">
        <f t="shared" si="11"/>
        <v>#REF!</v>
      </c>
      <c r="BW18" s="19" t="e">
        <f t="shared" si="12"/>
        <v>#REF!</v>
      </c>
      <c r="BX18" s="19">
        <f t="shared" si="13"/>
        <v>2</v>
      </c>
    </row>
    <row r="19" spans="1:76" ht="16" thickBot="1" x14ac:dyDescent="0.25">
      <c r="A19" s="14">
        <f t="shared" si="14"/>
        <v>84.126984126984127</v>
      </c>
      <c r="B19" s="14">
        <f t="shared" si="15"/>
        <v>100</v>
      </c>
      <c r="C19" s="14">
        <f t="shared" si="16"/>
        <v>74.358974358974365</v>
      </c>
      <c r="D19" s="14">
        <f t="shared" si="17"/>
        <v>100</v>
      </c>
      <c r="E19" s="14" t="e">
        <f t="shared" si="0"/>
        <v>#REF!</v>
      </c>
      <c r="F19" s="3" t="s">
        <v>42</v>
      </c>
      <c r="G19" s="3" t="s">
        <v>77</v>
      </c>
      <c r="H19" s="3" t="s">
        <v>78</v>
      </c>
      <c r="I19" s="17" t="s">
        <v>79</v>
      </c>
      <c r="J19" s="18" t="s">
        <v>46</v>
      </c>
      <c r="K19" s="3" t="s">
        <v>47</v>
      </c>
      <c r="L19" s="3" t="s">
        <v>47</v>
      </c>
      <c r="M19" s="3" t="s">
        <v>47</v>
      </c>
      <c r="N19" s="3" t="s">
        <v>47</v>
      </c>
      <c r="O19" s="3" t="s">
        <v>47</v>
      </c>
      <c r="P19" s="3" t="s">
        <v>47</v>
      </c>
      <c r="Q19" s="3" t="s">
        <v>47</v>
      </c>
      <c r="R19" s="3" t="s">
        <v>47</v>
      </c>
      <c r="S19" s="3" t="s">
        <v>47</v>
      </c>
      <c r="T19" s="3" t="s">
        <v>47</v>
      </c>
      <c r="U19" s="3" t="s">
        <v>47</v>
      </c>
      <c r="V19" s="3" t="s">
        <v>47</v>
      </c>
      <c r="W19" s="3" t="s">
        <v>47</v>
      </c>
      <c r="X19" s="3" t="s">
        <v>47</v>
      </c>
      <c r="Y19" s="3" t="s">
        <v>47</v>
      </c>
      <c r="Z19" s="3" t="s">
        <v>47</v>
      </c>
      <c r="AA19" s="3" t="s">
        <v>47</v>
      </c>
      <c r="AB19" s="3" t="s">
        <v>47</v>
      </c>
      <c r="AC19" s="3" t="s">
        <v>47</v>
      </c>
      <c r="AD19" s="3" t="s">
        <v>47</v>
      </c>
      <c r="AE19" s="3" t="s">
        <v>47</v>
      </c>
      <c r="AF19" s="3" t="s">
        <v>47</v>
      </c>
      <c r="AG19" s="3" t="s">
        <v>47</v>
      </c>
      <c r="AH19" s="3" t="s">
        <v>47</v>
      </c>
      <c r="AI19" s="3" t="s">
        <v>59</v>
      </c>
      <c r="AJ19" s="3" t="s">
        <v>47</v>
      </c>
      <c r="AK19" s="3" t="s">
        <v>47</v>
      </c>
      <c r="AL19" s="3" t="s">
        <v>47</v>
      </c>
      <c r="AM19" s="3" t="s">
        <v>47</v>
      </c>
      <c r="AN19" s="3" t="s">
        <v>59</v>
      </c>
      <c r="AO19" s="3" t="s">
        <v>47</v>
      </c>
      <c r="AP19" s="3" t="s">
        <v>47</v>
      </c>
      <c r="AQ19" s="3" t="s">
        <v>47</v>
      </c>
      <c r="AR19" s="3" t="s">
        <v>47</v>
      </c>
      <c r="AS19" s="3" t="s">
        <v>47</v>
      </c>
      <c r="AT19" s="3" t="s">
        <v>47</v>
      </c>
      <c r="AU19" s="3" t="s">
        <v>47</v>
      </c>
      <c r="AV19" s="3" t="s">
        <v>47</v>
      </c>
      <c r="AW19" s="3" t="s">
        <v>47</v>
      </c>
      <c r="AX19" s="3" t="s">
        <v>47</v>
      </c>
      <c r="AY19" s="3">
        <f t="shared" si="18"/>
        <v>63</v>
      </c>
      <c r="AZ19" s="3">
        <f t="shared" si="19"/>
        <v>53</v>
      </c>
      <c r="BA19" s="3">
        <f t="shared" si="20"/>
        <v>2</v>
      </c>
      <c r="BB19" s="3">
        <f t="shared" si="21"/>
        <v>1</v>
      </c>
      <c r="BD19" s="3">
        <f t="shared" si="22"/>
        <v>17</v>
      </c>
      <c r="BE19" s="3">
        <f t="shared" si="23"/>
        <v>17</v>
      </c>
      <c r="BF19" s="3">
        <f t="shared" si="24"/>
        <v>8</v>
      </c>
      <c r="BG19" s="3">
        <f t="shared" si="25"/>
        <v>39</v>
      </c>
      <c r="BH19" s="3">
        <f t="shared" si="26"/>
        <v>29</v>
      </c>
      <c r="BI19" s="3">
        <f t="shared" si="1"/>
        <v>2</v>
      </c>
      <c r="BJ19" s="3">
        <f t="shared" si="27"/>
        <v>7</v>
      </c>
      <c r="BK19" s="3">
        <f t="shared" si="28"/>
        <v>7</v>
      </c>
      <c r="BL19" s="3">
        <f t="shared" si="29"/>
        <v>8</v>
      </c>
      <c r="BM19" s="3" t="e">
        <f t="shared" si="2"/>
        <v>#REF!</v>
      </c>
      <c r="BN19" s="3" t="e">
        <f t="shared" si="3"/>
        <v>#REF!</v>
      </c>
      <c r="BO19" s="3">
        <f t="shared" si="4"/>
        <v>2</v>
      </c>
      <c r="BP19" s="3" t="e">
        <f t="shared" si="5"/>
        <v>#REF!</v>
      </c>
      <c r="BQ19" s="3" t="e">
        <f t="shared" si="6"/>
        <v>#REF!</v>
      </c>
      <c r="BR19" s="3">
        <f t="shared" si="7"/>
        <v>2</v>
      </c>
      <c r="BS19" s="19" t="e">
        <f t="shared" si="8"/>
        <v>#REF!</v>
      </c>
      <c r="BT19" s="19" t="e">
        <f t="shared" si="9"/>
        <v>#REF!</v>
      </c>
      <c r="BU19" s="19">
        <f t="shared" si="10"/>
        <v>2</v>
      </c>
      <c r="BV19" s="19" t="e">
        <f t="shared" si="11"/>
        <v>#REF!</v>
      </c>
      <c r="BW19" s="19" t="e">
        <f t="shared" si="12"/>
        <v>#REF!</v>
      </c>
      <c r="BX19" s="19">
        <f t="shared" si="13"/>
        <v>2</v>
      </c>
    </row>
    <row r="20" spans="1:76" ht="16" thickBot="1" x14ac:dyDescent="0.25">
      <c r="A20" s="14">
        <f t="shared" si="14"/>
        <v>83.870967741935488</v>
      </c>
      <c r="B20" s="14">
        <f t="shared" si="15"/>
        <v>100</v>
      </c>
      <c r="C20" s="14">
        <f t="shared" si="16"/>
        <v>75</v>
      </c>
      <c r="D20" s="14">
        <f t="shared" si="17"/>
        <v>100</v>
      </c>
      <c r="E20" s="14" t="e">
        <f t="shared" si="0"/>
        <v>#REF!</v>
      </c>
      <c r="F20" s="3" t="s">
        <v>42</v>
      </c>
      <c r="G20" s="3" t="s">
        <v>80</v>
      </c>
      <c r="H20" s="3" t="s">
        <v>81</v>
      </c>
      <c r="I20" s="17" t="s">
        <v>82</v>
      </c>
      <c r="J20" s="18" t="s">
        <v>46</v>
      </c>
      <c r="K20" s="3" t="s">
        <v>47</v>
      </c>
      <c r="L20" s="3" t="s">
        <v>47</v>
      </c>
      <c r="M20" s="3" t="s">
        <v>47</v>
      </c>
      <c r="N20" s="3" t="s">
        <v>47</v>
      </c>
      <c r="O20" s="3" t="s">
        <v>47</v>
      </c>
      <c r="P20" s="3" t="s">
        <v>47</v>
      </c>
      <c r="Q20" s="3" t="s">
        <v>47</v>
      </c>
      <c r="R20" s="3" t="s">
        <v>47</v>
      </c>
      <c r="S20" s="3" t="s">
        <v>47</v>
      </c>
      <c r="T20" s="3" t="s">
        <v>47</v>
      </c>
      <c r="U20" s="3" t="s">
        <v>47</v>
      </c>
      <c r="V20" s="3" t="s">
        <v>47</v>
      </c>
      <c r="W20" s="3" t="s">
        <v>47</v>
      </c>
      <c r="X20" s="3" t="s">
        <v>47</v>
      </c>
      <c r="Y20" s="3" t="s">
        <v>47</v>
      </c>
      <c r="Z20" s="3" t="s">
        <v>47</v>
      </c>
      <c r="AA20" s="3" t="s">
        <v>47</v>
      </c>
      <c r="AB20" s="3" t="s">
        <v>47</v>
      </c>
      <c r="AC20" s="3" t="s">
        <v>47</v>
      </c>
      <c r="AD20" s="3" t="s">
        <v>47</v>
      </c>
      <c r="AE20" s="3" t="s">
        <v>47</v>
      </c>
      <c r="AF20" s="3" t="s">
        <v>47</v>
      </c>
      <c r="AG20" s="3" t="s">
        <v>47</v>
      </c>
      <c r="AH20" s="3" t="s">
        <v>47</v>
      </c>
      <c r="AI20" s="3" t="s">
        <v>47</v>
      </c>
      <c r="AJ20" s="3" t="s">
        <v>47</v>
      </c>
      <c r="AK20" s="3" t="s">
        <v>47</v>
      </c>
      <c r="AL20" s="3" t="s">
        <v>47</v>
      </c>
      <c r="AM20" s="3" t="s">
        <v>47</v>
      </c>
      <c r="AN20" s="3" t="s">
        <v>47</v>
      </c>
      <c r="AO20" s="3" t="s">
        <v>47</v>
      </c>
      <c r="AP20" s="3" t="s">
        <v>47</v>
      </c>
      <c r="AQ20" s="3" t="s">
        <v>59</v>
      </c>
      <c r="AR20" s="3" t="s">
        <v>59</v>
      </c>
      <c r="AS20" s="3" t="s">
        <v>59</v>
      </c>
      <c r="AT20" s="3" t="s">
        <v>47</v>
      </c>
      <c r="AU20" s="3" t="s">
        <v>47</v>
      </c>
      <c r="AV20" s="3" t="s">
        <v>47</v>
      </c>
      <c r="AW20" s="3" t="s">
        <v>47</v>
      </c>
      <c r="AX20" s="3" t="s">
        <v>47</v>
      </c>
      <c r="AY20" s="3">
        <f t="shared" si="18"/>
        <v>62</v>
      </c>
      <c r="AZ20" s="3">
        <f t="shared" si="19"/>
        <v>52</v>
      </c>
      <c r="BA20" s="3">
        <f t="shared" si="20"/>
        <v>3</v>
      </c>
      <c r="BB20" s="3">
        <f t="shared" si="21"/>
        <v>1</v>
      </c>
      <c r="BD20" s="3">
        <f t="shared" si="22"/>
        <v>17</v>
      </c>
      <c r="BE20" s="3">
        <f t="shared" si="23"/>
        <v>17</v>
      </c>
      <c r="BF20" s="3">
        <f t="shared" si="24"/>
        <v>8</v>
      </c>
      <c r="BG20" s="3">
        <f t="shared" si="25"/>
        <v>40</v>
      </c>
      <c r="BH20" s="3">
        <f t="shared" si="26"/>
        <v>30</v>
      </c>
      <c r="BI20" s="3">
        <f t="shared" si="1"/>
        <v>2</v>
      </c>
      <c r="BJ20" s="3">
        <f t="shared" si="27"/>
        <v>5</v>
      </c>
      <c r="BK20" s="3">
        <f t="shared" si="28"/>
        <v>5</v>
      </c>
      <c r="BL20" s="3">
        <f t="shared" si="29"/>
        <v>8</v>
      </c>
      <c r="BM20" s="3" t="e">
        <f t="shared" si="2"/>
        <v>#REF!</v>
      </c>
      <c r="BN20" s="3" t="e">
        <f t="shared" si="3"/>
        <v>#REF!</v>
      </c>
      <c r="BO20" s="3">
        <f t="shared" si="4"/>
        <v>2</v>
      </c>
      <c r="BP20" s="3" t="e">
        <f t="shared" si="5"/>
        <v>#REF!</v>
      </c>
      <c r="BQ20" s="3" t="e">
        <f t="shared" si="6"/>
        <v>#REF!</v>
      </c>
      <c r="BR20" s="3">
        <f t="shared" si="7"/>
        <v>2</v>
      </c>
      <c r="BS20" s="19" t="e">
        <f t="shared" si="8"/>
        <v>#REF!</v>
      </c>
      <c r="BT20" s="19" t="e">
        <f t="shared" si="9"/>
        <v>#REF!</v>
      </c>
      <c r="BU20" s="19">
        <f t="shared" si="10"/>
        <v>2</v>
      </c>
      <c r="BV20" s="19" t="e">
        <f t="shared" si="11"/>
        <v>#REF!</v>
      </c>
      <c r="BW20" s="19" t="e">
        <f t="shared" si="12"/>
        <v>#REF!</v>
      </c>
      <c r="BX20" s="19">
        <f t="shared" si="13"/>
        <v>2</v>
      </c>
    </row>
    <row r="21" spans="1:76" ht="15.75" customHeight="1" thickBot="1" x14ac:dyDescent="0.25">
      <c r="A21" s="14">
        <f t="shared" si="14"/>
        <v>82.758620689655174</v>
      </c>
      <c r="B21" s="14">
        <f t="shared" si="15"/>
        <v>100</v>
      </c>
      <c r="C21" s="14">
        <f t="shared" si="16"/>
        <v>70.588235294117652</v>
      </c>
      <c r="D21" s="14">
        <f t="shared" si="17"/>
        <v>100</v>
      </c>
      <c r="E21" s="14" t="e">
        <f t="shared" si="0"/>
        <v>#REF!</v>
      </c>
      <c r="F21" s="3" t="s">
        <v>42</v>
      </c>
      <c r="G21" s="3" t="s">
        <v>83</v>
      </c>
      <c r="H21" s="3" t="s">
        <v>61</v>
      </c>
      <c r="I21" s="17" t="s">
        <v>74</v>
      </c>
      <c r="J21" s="18" t="s">
        <v>46</v>
      </c>
      <c r="K21" s="3" t="s">
        <v>47</v>
      </c>
      <c r="L21" s="3" t="s">
        <v>47</v>
      </c>
      <c r="M21" s="3" t="s">
        <v>59</v>
      </c>
      <c r="N21" s="3" t="s">
        <v>47</v>
      </c>
      <c r="O21" s="3" t="s">
        <v>47</v>
      </c>
      <c r="P21" s="3" t="s">
        <v>47</v>
      </c>
      <c r="Q21" s="3" t="s">
        <v>47</v>
      </c>
      <c r="R21" s="3" t="s">
        <v>47</v>
      </c>
      <c r="S21" s="3" t="s">
        <v>47</v>
      </c>
      <c r="T21" s="3" t="s">
        <v>47</v>
      </c>
      <c r="U21" s="3" t="s">
        <v>47</v>
      </c>
      <c r="V21" s="3" t="s">
        <v>59</v>
      </c>
      <c r="W21" s="3" t="s">
        <v>47</v>
      </c>
      <c r="X21" s="3" t="s">
        <v>47</v>
      </c>
      <c r="Y21" s="3" t="s">
        <v>47</v>
      </c>
      <c r="Z21" s="3" t="s">
        <v>47</v>
      </c>
      <c r="AA21" s="3" t="s">
        <v>47</v>
      </c>
      <c r="AB21" s="3" t="s">
        <v>47</v>
      </c>
      <c r="AC21" s="3" t="s">
        <v>47</v>
      </c>
      <c r="AD21" s="3" t="s">
        <v>47</v>
      </c>
      <c r="AE21" s="3" t="s">
        <v>47</v>
      </c>
      <c r="AF21" s="3" t="s">
        <v>47</v>
      </c>
      <c r="AG21" s="3" t="s">
        <v>47</v>
      </c>
      <c r="AH21" s="3" t="s">
        <v>59</v>
      </c>
      <c r="AI21" s="3" t="s">
        <v>47</v>
      </c>
      <c r="AJ21" s="3" t="s">
        <v>47</v>
      </c>
      <c r="AK21" s="3" t="s">
        <v>47</v>
      </c>
      <c r="AL21" s="3" t="s">
        <v>47</v>
      </c>
      <c r="AM21" s="3" t="s">
        <v>47</v>
      </c>
      <c r="AN21" s="3" t="s">
        <v>47</v>
      </c>
      <c r="AO21" s="3" t="s">
        <v>47</v>
      </c>
      <c r="AP21" s="3" t="s">
        <v>47</v>
      </c>
      <c r="AQ21" s="3" t="s">
        <v>47</v>
      </c>
      <c r="AR21" s="3" t="s">
        <v>47</v>
      </c>
      <c r="AS21" s="3" t="s">
        <v>47</v>
      </c>
      <c r="AT21" s="3" t="s">
        <v>47</v>
      </c>
      <c r="AU21" s="3" t="s">
        <v>47</v>
      </c>
      <c r="AV21" s="3" t="s">
        <v>47</v>
      </c>
      <c r="AW21" s="3" t="s">
        <v>47</v>
      </c>
      <c r="AX21" s="3" t="s">
        <v>47</v>
      </c>
      <c r="AY21" s="3">
        <f t="shared" si="18"/>
        <v>58</v>
      </c>
      <c r="AZ21" s="3">
        <f t="shared" si="19"/>
        <v>48</v>
      </c>
      <c r="BA21" s="3">
        <f t="shared" si="20"/>
        <v>7</v>
      </c>
      <c r="BB21" s="3">
        <f t="shared" si="21"/>
        <v>1</v>
      </c>
      <c r="BD21" s="3">
        <f t="shared" si="22"/>
        <v>16</v>
      </c>
      <c r="BE21" s="3">
        <f t="shared" si="23"/>
        <v>16</v>
      </c>
      <c r="BF21" s="3">
        <f t="shared" si="24"/>
        <v>8</v>
      </c>
      <c r="BG21" s="3">
        <f t="shared" si="25"/>
        <v>34</v>
      </c>
      <c r="BH21" s="3">
        <f t="shared" si="26"/>
        <v>24</v>
      </c>
      <c r="BI21" s="3">
        <f t="shared" si="1"/>
        <v>2</v>
      </c>
      <c r="BJ21" s="3">
        <f t="shared" si="27"/>
        <v>8</v>
      </c>
      <c r="BK21" s="3">
        <f t="shared" si="28"/>
        <v>8</v>
      </c>
      <c r="BL21" s="3">
        <f t="shared" si="29"/>
        <v>8</v>
      </c>
      <c r="BM21" s="3" t="e">
        <f t="shared" si="2"/>
        <v>#REF!</v>
      </c>
      <c r="BN21" s="3" t="e">
        <f t="shared" si="3"/>
        <v>#REF!</v>
      </c>
      <c r="BO21" s="3">
        <f t="shared" si="4"/>
        <v>2</v>
      </c>
      <c r="BP21" s="3" t="e">
        <f t="shared" si="5"/>
        <v>#REF!</v>
      </c>
      <c r="BQ21" s="3" t="e">
        <f t="shared" si="6"/>
        <v>#REF!</v>
      </c>
      <c r="BR21" s="3">
        <f t="shared" si="7"/>
        <v>2</v>
      </c>
      <c r="BS21" s="19" t="e">
        <f t="shared" si="8"/>
        <v>#REF!</v>
      </c>
      <c r="BT21" s="19" t="e">
        <f t="shared" si="9"/>
        <v>#REF!</v>
      </c>
      <c r="BU21" s="19">
        <f t="shared" si="10"/>
        <v>2</v>
      </c>
      <c r="BV21" s="19" t="e">
        <f t="shared" si="11"/>
        <v>#REF!</v>
      </c>
      <c r="BW21" s="19" t="e">
        <f t="shared" si="12"/>
        <v>#REF!</v>
      </c>
      <c r="BX21" s="19">
        <f t="shared" si="13"/>
        <v>2</v>
      </c>
    </row>
    <row r="22" spans="1:76" ht="15.75" customHeight="1" thickBot="1" x14ac:dyDescent="0.25">
      <c r="A22" s="14">
        <f t="shared" si="14"/>
        <v>83.333333333333343</v>
      </c>
      <c r="B22" s="14">
        <f t="shared" si="15"/>
        <v>100</v>
      </c>
      <c r="C22" s="14">
        <f t="shared" si="16"/>
        <v>75</v>
      </c>
      <c r="D22" s="14">
        <f t="shared" si="17"/>
        <v>100</v>
      </c>
      <c r="E22" s="14" t="e">
        <f t="shared" si="0"/>
        <v>#REF!</v>
      </c>
      <c r="F22" s="3" t="s">
        <v>42</v>
      </c>
      <c r="G22" s="3" t="s">
        <v>84</v>
      </c>
      <c r="H22" s="3" t="s">
        <v>49</v>
      </c>
      <c r="I22" s="17" t="s">
        <v>85</v>
      </c>
      <c r="J22" s="18" t="s">
        <v>46</v>
      </c>
      <c r="K22" s="3" t="s">
        <v>59</v>
      </c>
      <c r="L22" s="3" t="s">
        <v>47</v>
      </c>
      <c r="M22" s="3" t="s">
        <v>47</v>
      </c>
      <c r="N22" s="3" t="s">
        <v>47</v>
      </c>
      <c r="O22" s="3" t="s">
        <v>47</v>
      </c>
      <c r="P22" s="3" t="s">
        <v>47</v>
      </c>
      <c r="Q22" s="3" t="s">
        <v>47</v>
      </c>
      <c r="R22" s="3" t="s">
        <v>47</v>
      </c>
      <c r="S22" s="3" t="s">
        <v>47</v>
      </c>
      <c r="T22" s="3" t="s">
        <v>47</v>
      </c>
      <c r="U22" s="3" t="s">
        <v>47</v>
      </c>
      <c r="V22" s="3" t="s">
        <v>47</v>
      </c>
      <c r="W22" s="3" t="s">
        <v>47</v>
      </c>
      <c r="X22" s="3" t="s">
        <v>47</v>
      </c>
      <c r="Y22" s="3" t="s">
        <v>47</v>
      </c>
      <c r="Z22" s="3" t="s">
        <v>47</v>
      </c>
      <c r="AA22" s="3" t="s">
        <v>47</v>
      </c>
      <c r="AB22" s="3" t="s">
        <v>47</v>
      </c>
      <c r="AC22" s="3" t="s">
        <v>47</v>
      </c>
      <c r="AD22" s="3" t="s">
        <v>47</v>
      </c>
      <c r="AE22" s="3" t="s">
        <v>47</v>
      </c>
      <c r="AF22" s="3" t="s">
        <v>47</v>
      </c>
      <c r="AG22" s="3" t="s">
        <v>47</v>
      </c>
      <c r="AH22" s="3" t="s">
        <v>47</v>
      </c>
      <c r="AI22" s="3" t="s">
        <v>47</v>
      </c>
      <c r="AJ22" s="3" t="s">
        <v>47</v>
      </c>
      <c r="AK22" s="3" t="s">
        <v>47</v>
      </c>
      <c r="AL22" s="3" t="s">
        <v>47</v>
      </c>
      <c r="AM22" s="3" t="s">
        <v>47</v>
      </c>
      <c r="AN22" s="3" t="s">
        <v>47</v>
      </c>
      <c r="AO22" s="3" t="s">
        <v>47</v>
      </c>
      <c r="AP22" s="3" t="s">
        <v>47</v>
      </c>
      <c r="AQ22" s="3" t="s">
        <v>47</v>
      </c>
      <c r="AR22" s="3" t="s">
        <v>47</v>
      </c>
      <c r="AS22" s="3" t="s">
        <v>47</v>
      </c>
      <c r="AT22" s="3" t="s">
        <v>47</v>
      </c>
      <c r="AU22" s="3" t="s">
        <v>47</v>
      </c>
      <c r="AV22" s="3" t="s">
        <v>47</v>
      </c>
      <c r="AW22" s="3" t="s">
        <v>47</v>
      </c>
      <c r="AX22" s="3" t="s">
        <v>47</v>
      </c>
      <c r="AY22" s="3">
        <f t="shared" si="18"/>
        <v>60</v>
      </c>
      <c r="AZ22" s="3">
        <f t="shared" si="19"/>
        <v>50</v>
      </c>
      <c r="BA22" s="3">
        <f t="shared" si="20"/>
        <v>5</v>
      </c>
      <c r="BB22" s="3">
        <f t="shared" si="21"/>
        <v>1</v>
      </c>
      <c r="BD22" s="3">
        <f t="shared" si="22"/>
        <v>12</v>
      </c>
      <c r="BE22" s="3">
        <f t="shared" si="23"/>
        <v>12</v>
      </c>
      <c r="BF22" s="3">
        <f t="shared" si="24"/>
        <v>8</v>
      </c>
      <c r="BG22" s="3">
        <f t="shared" si="25"/>
        <v>40</v>
      </c>
      <c r="BH22" s="3">
        <f t="shared" si="26"/>
        <v>30</v>
      </c>
      <c r="BI22" s="3">
        <f t="shared" si="1"/>
        <v>2</v>
      </c>
      <c r="BJ22" s="3">
        <f t="shared" si="27"/>
        <v>8</v>
      </c>
      <c r="BK22" s="3">
        <f t="shared" si="28"/>
        <v>8</v>
      </c>
      <c r="BL22" s="3">
        <f t="shared" si="29"/>
        <v>8</v>
      </c>
      <c r="BM22" s="3" t="e">
        <f t="shared" si="2"/>
        <v>#REF!</v>
      </c>
      <c r="BN22" s="3" t="e">
        <f t="shared" si="3"/>
        <v>#REF!</v>
      </c>
      <c r="BO22" s="3">
        <f t="shared" si="4"/>
        <v>2</v>
      </c>
      <c r="BP22" s="3" t="e">
        <f t="shared" si="5"/>
        <v>#REF!</v>
      </c>
      <c r="BQ22" s="3" t="e">
        <f t="shared" si="6"/>
        <v>#REF!</v>
      </c>
      <c r="BR22" s="3">
        <f t="shared" si="7"/>
        <v>2</v>
      </c>
      <c r="BS22" s="19" t="e">
        <f t="shared" si="8"/>
        <v>#REF!</v>
      </c>
      <c r="BT22" s="19" t="e">
        <f t="shared" si="9"/>
        <v>#REF!</v>
      </c>
      <c r="BU22" s="19">
        <f t="shared" si="10"/>
        <v>2</v>
      </c>
      <c r="BV22" s="19" t="e">
        <f t="shared" si="11"/>
        <v>#REF!</v>
      </c>
      <c r="BW22" s="19" t="e">
        <f t="shared" si="12"/>
        <v>#REF!</v>
      </c>
      <c r="BX22" s="19">
        <f t="shared" si="13"/>
        <v>2</v>
      </c>
    </row>
    <row r="23" spans="1:76" ht="15.75" customHeight="1" thickBot="1" x14ac:dyDescent="0.25">
      <c r="A23" s="14">
        <f t="shared" si="14"/>
        <v>84.126984126984127</v>
      </c>
      <c r="B23" s="14">
        <f t="shared" si="15"/>
        <v>100</v>
      </c>
      <c r="C23" s="14">
        <f t="shared" si="16"/>
        <v>74.358974358974365</v>
      </c>
      <c r="D23" s="14">
        <f t="shared" si="17"/>
        <v>100</v>
      </c>
      <c r="E23" s="14" t="e">
        <f t="shared" si="0"/>
        <v>#REF!</v>
      </c>
      <c r="F23" s="3" t="s">
        <v>42</v>
      </c>
      <c r="G23" s="3" t="s">
        <v>86</v>
      </c>
      <c r="H23" s="3" t="s">
        <v>87</v>
      </c>
      <c r="I23" s="17" t="s">
        <v>88</v>
      </c>
      <c r="J23" s="18" t="s">
        <v>46</v>
      </c>
      <c r="K23" s="3" t="s">
        <v>47</v>
      </c>
      <c r="L23" s="3" t="s">
        <v>47</v>
      </c>
      <c r="M23" s="3" t="s">
        <v>47</v>
      </c>
      <c r="N23" s="3" t="s">
        <v>47</v>
      </c>
      <c r="O23" s="3" t="s">
        <v>47</v>
      </c>
      <c r="P23" s="3" t="s">
        <v>47</v>
      </c>
      <c r="Q23" s="3" t="s">
        <v>47</v>
      </c>
      <c r="R23" s="3" t="s">
        <v>47</v>
      </c>
      <c r="S23" s="3" t="s">
        <v>47</v>
      </c>
      <c r="T23" s="3" t="s">
        <v>47</v>
      </c>
      <c r="U23" s="3" t="s">
        <v>47</v>
      </c>
      <c r="V23" s="3" t="s">
        <v>47</v>
      </c>
      <c r="W23" s="3" t="s">
        <v>47</v>
      </c>
      <c r="X23" s="3" t="s">
        <v>47</v>
      </c>
      <c r="Y23" s="3" t="s">
        <v>47</v>
      </c>
      <c r="Z23" s="3" t="s">
        <v>47</v>
      </c>
      <c r="AA23" s="3" t="s">
        <v>47</v>
      </c>
      <c r="AB23" s="3" t="s">
        <v>47</v>
      </c>
      <c r="AC23" s="3" t="s">
        <v>47</v>
      </c>
      <c r="AD23" s="3" t="s">
        <v>47</v>
      </c>
      <c r="AE23" s="3" t="s">
        <v>47</v>
      </c>
      <c r="AF23" s="3" t="s">
        <v>47</v>
      </c>
      <c r="AG23" s="3" t="s">
        <v>47</v>
      </c>
      <c r="AH23" s="3" t="s">
        <v>47</v>
      </c>
      <c r="AI23" s="3" t="s">
        <v>47</v>
      </c>
      <c r="AJ23" s="3" t="s">
        <v>59</v>
      </c>
      <c r="AK23" s="3" t="s">
        <v>47</v>
      </c>
      <c r="AL23" s="3" t="s">
        <v>47</v>
      </c>
      <c r="AM23" s="3" t="s">
        <v>47</v>
      </c>
      <c r="AN23" s="3" t="s">
        <v>59</v>
      </c>
      <c r="AO23" s="3" t="s">
        <v>47</v>
      </c>
      <c r="AP23" s="3" t="s">
        <v>47</v>
      </c>
      <c r="AQ23" s="3" t="s">
        <v>47</v>
      </c>
      <c r="AR23" s="3" t="s">
        <v>47</v>
      </c>
      <c r="AS23" s="3" t="s">
        <v>47</v>
      </c>
      <c r="AT23" s="3" t="s">
        <v>47</v>
      </c>
      <c r="AU23" s="3" t="s">
        <v>47</v>
      </c>
      <c r="AV23" s="3" t="s">
        <v>47</v>
      </c>
      <c r="AW23" s="3" t="s">
        <v>47</v>
      </c>
      <c r="AX23" s="3" t="s">
        <v>47</v>
      </c>
      <c r="AY23" s="3">
        <f t="shared" si="18"/>
        <v>63</v>
      </c>
      <c r="AZ23" s="3">
        <f t="shared" si="19"/>
        <v>53</v>
      </c>
      <c r="BA23" s="3">
        <f t="shared" si="20"/>
        <v>2</v>
      </c>
      <c r="BB23" s="3">
        <f t="shared" si="21"/>
        <v>1</v>
      </c>
      <c r="BD23" s="3">
        <f t="shared" si="22"/>
        <v>17</v>
      </c>
      <c r="BE23" s="3">
        <f t="shared" si="23"/>
        <v>17</v>
      </c>
      <c r="BF23" s="3">
        <f t="shared" si="24"/>
        <v>8</v>
      </c>
      <c r="BG23" s="3">
        <f t="shared" si="25"/>
        <v>39</v>
      </c>
      <c r="BH23" s="3">
        <f t="shared" si="26"/>
        <v>29</v>
      </c>
      <c r="BI23" s="3">
        <f t="shared" si="1"/>
        <v>2</v>
      </c>
      <c r="BJ23" s="3">
        <f t="shared" si="27"/>
        <v>7</v>
      </c>
      <c r="BK23" s="3">
        <f t="shared" si="28"/>
        <v>7</v>
      </c>
      <c r="BL23" s="3">
        <f t="shared" si="29"/>
        <v>8</v>
      </c>
      <c r="BM23" s="3" t="e">
        <f t="shared" si="2"/>
        <v>#REF!</v>
      </c>
      <c r="BN23" s="3" t="e">
        <f t="shared" si="3"/>
        <v>#REF!</v>
      </c>
      <c r="BO23" s="3">
        <f t="shared" si="4"/>
        <v>2</v>
      </c>
      <c r="BP23" s="3" t="e">
        <f t="shared" si="5"/>
        <v>#REF!</v>
      </c>
      <c r="BQ23" s="3" t="e">
        <f t="shared" si="6"/>
        <v>#REF!</v>
      </c>
      <c r="BR23" s="3">
        <f t="shared" si="7"/>
        <v>2</v>
      </c>
      <c r="BS23" s="19" t="e">
        <f t="shared" si="8"/>
        <v>#REF!</v>
      </c>
      <c r="BT23" s="19" t="e">
        <f t="shared" si="9"/>
        <v>#REF!</v>
      </c>
      <c r="BU23" s="19">
        <f t="shared" si="10"/>
        <v>2</v>
      </c>
      <c r="BV23" s="19" t="e">
        <f t="shared" si="11"/>
        <v>#REF!</v>
      </c>
      <c r="BW23" s="19" t="e">
        <f t="shared" si="12"/>
        <v>#REF!</v>
      </c>
      <c r="BX23" s="19">
        <f t="shared" si="13"/>
        <v>2</v>
      </c>
    </row>
    <row r="24" spans="1:76" ht="15.75" customHeight="1" thickBot="1" x14ac:dyDescent="0.25">
      <c r="A24" s="14">
        <f t="shared" si="14"/>
        <v>83.870967741935488</v>
      </c>
      <c r="B24" s="14">
        <f t="shared" si="15"/>
        <v>100</v>
      </c>
      <c r="C24" s="14">
        <f t="shared" si="16"/>
        <v>73.68421052631578</v>
      </c>
      <c r="D24" s="14">
        <f t="shared" si="17"/>
        <v>100</v>
      </c>
      <c r="E24" s="14" t="e">
        <f t="shared" si="0"/>
        <v>#REF!</v>
      </c>
      <c r="F24" s="3" t="s">
        <v>42</v>
      </c>
      <c r="G24" s="3" t="s">
        <v>89</v>
      </c>
      <c r="H24" s="3" t="s">
        <v>90</v>
      </c>
      <c r="I24" s="17" t="s">
        <v>91</v>
      </c>
      <c r="J24" s="18" t="s">
        <v>46</v>
      </c>
      <c r="K24" s="3" t="s">
        <v>47</v>
      </c>
      <c r="L24" s="3" t="s">
        <v>47</v>
      </c>
      <c r="M24" s="3" t="s">
        <v>47</v>
      </c>
      <c r="N24" s="3" t="s">
        <v>47</v>
      </c>
      <c r="O24" s="3" t="s">
        <v>47</v>
      </c>
      <c r="P24" s="3" t="s">
        <v>47</v>
      </c>
      <c r="Q24" s="3" t="s">
        <v>47</v>
      </c>
      <c r="R24" s="3" t="s">
        <v>47</v>
      </c>
      <c r="S24" s="3" t="s">
        <v>47</v>
      </c>
      <c r="T24" s="3" t="s">
        <v>47</v>
      </c>
      <c r="U24" s="3" t="s">
        <v>47</v>
      </c>
      <c r="V24" s="3" t="s">
        <v>47</v>
      </c>
      <c r="W24" s="3" t="s">
        <v>47</v>
      </c>
      <c r="X24" s="3" t="s">
        <v>59</v>
      </c>
      <c r="Y24" s="3" t="s">
        <v>47</v>
      </c>
      <c r="Z24" s="3" t="s">
        <v>47</v>
      </c>
      <c r="AA24" s="3" t="s">
        <v>47</v>
      </c>
      <c r="AB24" s="3" t="s">
        <v>47</v>
      </c>
      <c r="AC24" s="3" t="s">
        <v>47</v>
      </c>
      <c r="AD24" s="3" t="s">
        <v>47</v>
      </c>
      <c r="AE24" s="3" t="s">
        <v>59</v>
      </c>
      <c r="AF24" s="3" t="s">
        <v>47</v>
      </c>
      <c r="AG24" s="3" t="s">
        <v>47</v>
      </c>
      <c r="AH24" s="3" t="s">
        <v>47</v>
      </c>
      <c r="AI24" s="3" t="s">
        <v>47</v>
      </c>
      <c r="AJ24" s="3" t="s">
        <v>47</v>
      </c>
      <c r="AK24" s="3" t="s">
        <v>47</v>
      </c>
      <c r="AL24" s="3" t="s">
        <v>47</v>
      </c>
      <c r="AM24" s="3" t="s">
        <v>47</v>
      </c>
      <c r="AN24" s="3" t="s">
        <v>47</v>
      </c>
      <c r="AO24" s="3" t="s">
        <v>47</v>
      </c>
      <c r="AP24" s="3" t="s">
        <v>47</v>
      </c>
      <c r="AQ24" s="3" t="s">
        <v>47</v>
      </c>
      <c r="AR24" s="3" t="s">
        <v>47</v>
      </c>
      <c r="AS24" s="3" t="s">
        <v>47</v>
      </c>
      <c r="AT24" s="3" t="s">
        <v>47</v>
      </c>
      <c r="AU24" s="3" t="s">
        <v>47</v>
      </c>
      <c r="AV24" s="3" t="s">
        <v>47</v>
      </c>
      <c r="AW24" s="3" t="s">
        <v>47</v>
      </c>
      <c r="AX24" s="3" t="s">
        <v>47</v>
      </c>
      <c r="AY24" s="3">
        <f t="shared" si="18"/>
        <v>62</v>
      </c>
      <c r="AZ24" s="3">
        <f t="shared" si="19"/>
        <v>52</v>
      </c>
      <c r="BA24" s="3">
        <f t="shared" si="20"/>
        <v>2</v>
      </c>
      <c r="BB24" s="3">
        <f t="shared" si="21"/>
        <v>1</v>
      </c>
      <c r="BD24" s="3">
        <f t="shared" si="22"/>
        <v>16</v>
      </c>
      <c r="BE24" s="3">
        <f t="shared" si="23"/>
        <v>16</v>
      </c>
      <c r="BF24" s="3">
        <f t="shared" si="24"/>
        <v>8</v>
      </c>
      <c r="BG24" s="3">
        <f t="shared" si="25"/>
        <v>38</v>
      </c>
      <c r="BH24" s="3">
        <f t="shared" si="26"/>
        <v>28</v>
      </c>
      <c r="BI24" s="3">
        <f t="shared" si="1"/>
        <v>2</v>
      </c>
      <c r="BJ24" s="3">
        <f t="shared" si="27"/>
        <v>8</v>
      </c>
      <c r="BK24" s="3">
        <f t="shared" si="28"/>
        <v>8</v>
      </c>
      <c r="BL24" s="3">
        <f t="shared" si="29"/>
        <v>8</v>
      </c>
      <c r="BM24" s="3" t="e">
        <f t="shared" si="2"/>
        <v>#REF!</v>
      </c>
      <c r="BN24" s="3" t="e">
        <f t="shared" si="3"/>
        <v>#REF!</v>
      </c>
      <c r="BO24" s="3">
        <f t="shared" si="4"/>
        <v>2</v>
      </c>
      <c r="BP24" s="3" t="e">
        <f t="shared" si="5"/>
        <v>#REF!</v>
      </c>
      <c r="BQ24" s="3" t="e">
        <f t="shared" si="6"/>
        <v>#REF!</v>
      </c>
      <c r="BR24" s="3">
        <f t="shared" si="7"/>
        <v>2</v>
      </c>
      <c r="BS24" s="19" t="e">
        <f t="shared" si="8"/>
        <v>#REF!</v>
      </c>
      <c r="BT24" s="19" t="e">
        <f t="shared" si="9"/>
        <v>#REF!</v>
      </c>
      <c r="BU24" s="19">
        <f t="shared" si="10"/>
        <v>2</v>
      </c>
      <c r="BV24" s="19" t="e">
        <f t="shared" si="11"/>
        <v>#REF!</v>
      </c>
      <c r="BW24" s="19" t="e">
        <f t="shared" si="12"/>
        <v>#REF!</v>
      </c>
      <c r="BX24" s="19">
        <f t="shared" si="13"/>
        <v>2</v>
      </c>
    </row>
    <row r="25" spans="1:76" ht="15.75" customHeight="1" thickBot="1" x14ac:dyDescent="0.25">
      <c r="A25" s="14">
        <f t="shared" si="14"/>
        <v>84.615384615384613</v>
      </c>
      <c r="B25" s="14">
        <f t="shared" si="15"/>
        <v>100</v>
      </c>
      <c r="C25" s="14">
        <f t="shared" si="16"/>
        <v>75</v>
      </c>
      <c r="D25" s="14">
        <f t="shared" si="17"/>
        <v>100</v>
      </c>
      <c r="E25" s="14" t="e">
        <f t="shared" si="0"/>
        <v>#REF!</v>
      </c>
      <c r="F25" s="3" t="s">
        <v>42</v>
      </c>
      <c r="G25" s="3" t="s">
        <v>92</v>
      </c>
      <c r="H25" s="3" t="s">
        <v>93</v>
      </c>
      <c r="I25" s="17" t="s">
        <v>94</v>
      </c>
      <c r="J25" s="18" t="s">
        <v>46</v>
      </c>
      <c r="K25" s="3" t="s">
        <v>47</v>
      </c>
      <c r="L25" s="3" t="s">
        <v>47</v>
      </c>
      <c r="M25" s="3" t="s">
        <v>47</v>
      </c>
      <c r="N25" s="3" t="s">
        <v>47</v>
      </c>
      <c r="O25" s="3" t="s">
        <v>47</v>
      </c>
      <c r="P25" s="3" t="s">
        <v>47</v>
      </c>
      <c r="Q25" s="3" t="s">
        <v>47</v>
      </c>
      <c r="R25" s="3" t="s">
        <v>47</v>
      </c>
      <c r="S25" s="3" t="s">
        <v>47</v>
      </c>
      <c r="T25" s="3" t="s">
        <v>47</v>
      </c>
      <c r="U25" s="3" t="s">
        <v>47</v>
      </c>
      <c r="V25" s="3" t="s">
        <v>47</v>
      </c>
      <c r="W25" s="3" t="s">
        <v>47</v>
      </c>
      <c r="X25" s="3" t="s">
        <v>47</v>
      </c>
      <c r="Y25" s="3" t="s">
        <v>47</v>
      </c>
      <c r="Z25" s="3" t="s">
        <v>47</v>
      </c>
      <c r="AA25" s="3" t="s">
        <v>47</v>
      </c>
      <c r="AB25" s="3" t="s">
        <v>47</v>
      </c>
      <c r="AC25" s="3" t="s">
        <v>47</v>
      </c>
      <c r="AD25" s="3" t="s">
        <v>47</v>
      </c>
      <c r="AE25" s="3" t="s">
        <v>47</v>
      </c>
      <c r="AF25" s="3" t="s">
        <v>47</v>
      </c>
      <c r="AG25" s="3" t="s">
        <v>47</v>
      </c>
      <c r="AH25" s="3" t="s">
        <v>47</v>
      </c>
      <c r="AI25" s="3" t="s">
        <v>47</v>
      </c>
      <c r="AJ25" s="3" t="s">
        <v>47</v>
      </c>
      <c r="AK25" s="3" t="s">
        <v>47</v>
      </c>
      <c r="AL25" s="3" t="s">
        <v>47</v>
      </c>
      <c r="AM25" s="3" t="s">
        <v>47</v>
      </c>
      <c r="AN25" s="3" t="s">
        <v>47</v>
      </c>
      <c r="AO25" s="3" t="s">
        <v>47</v>
      </c>
      <c r="AP25" s="3" t="s">
        <v>47</v>
      </c>
      <c r="AQ25" s="3" t="s">
        <v>47</v>
      </c>
      <c r="AR25" s="3" t="s">
        <v>47</v>
      </c>
      <c r="AS25" s="3" t="s">
        <v>47</v>
      </c>
      <c r="AT25" s="3" t="s">
        <v>47</v>
      </c>
      <c r="AU25" s="3" t="s">
        <v>47</v>
      </c>
      <c r="AV25" s="3" t="s">
        <v>47</v>
      </c>
      <c r="AW25" s="3" t="s">
        <v>47</v>
      </c>
      <c r="AX25" s="3" t="s">
        <v>47</v>
      </c>
      <c r="AY25" s="3">
        <f t="shared" si="18"/>
        <v>65</v>
      </c>
      <c r="AZ25" s="3">
        <f t="shared" si="19"/>
        <v>55</v>
      </c>
      <c r="BA25" s="3">
        <f t="shared" si="20"/>
        <v>0</v>
      </c>
      <c r="BB25" s="3">
        <f t="shared" si="21"/>
        <v>1</v>
      </c>
      <c r="BD25" s="3">
        <f t="shared" si="22"/>
        <v>17</v>
      </c>
      <c r="BE25" s="3">
        <f t="shared" si="23"/>
        <v>17</v>
      </c>
      <c r="BF25" s="3">
        <f t="shared" si="24"/>
        <v>8</v>
      </c>
      <c r="BG25" s="3">
        <f t="shared" si="25"/>
        <v>40</v>
      </c>
      <c r="BH25" s="3">
        <f t="shared" si="26"/>
        <v>30</v>
      </c>
      <c r="BI25" s="3">
        <f t="shared" si="1"/>
        <v>2</v>
      </c>
      <c r="BJ25" s="3">
        <f t="shared" si="27"/>
        <v>8</v>
      </c>
      <c r="BK25" s="3">
        <f t="shared" si="28"/>
        <v>8</v>
      </c>
      <c r="BL25" s="3">
        <f t="shared" si="29"/>
        <v>8</v>
      </c>
      <c r="BM25" s="3" t="e">
        <f t="shared" si="2"/>
        <v>#REF!</v>
      </c>
      <c r="BN25" s="3" t="e">
        <f t="shared" si="3"/>
        <v>#REF!</v>
      </c>
      <c r="BO25" s="3">
        <f t="shared" si="4"/>
        <v>2</v>
      </c>
      <c r="BP25" s="3" t="e">
        <f t="shared" si="5"/>
        <v>#REF!</v>
      </c>
      <c r="BQ25" s="3" t="e">
        <f t="shared" si="6"/>
        <v>#REF!</v>
      </c>
      <c r="BR25" s="3">
        <f t="shared" si="7"/>
        <v>2</v>
      </c>
      <c r="BS25" s="19" t="e">
        <f t="shared" si="8"/>
        <v>#REF!</v>
      </c>
      <c r="BT25" s="19" t="e">
        <f t="shared" si="9"/>
        <v>#REF!</v>
      </c>
      <c r="BU25" s="19">
        <f t="shared" si="10"/>
        <v>2</v>
      </c>
      <c r="BV25" s="19" t="e">
        <f t="shared" si="11"/>
        <v>#REF!</v>
      </c>
      <c r="BW25" s="19" t="e">
        <f t="shared" si="12"/>
        <v>#REF!</v>
      </c>
      <c r="BX25" s="19">
        <f t="shared" si="13"/>
        <v>2</v>
      </c>
    </row>
    <row r="26" spans="1:76" ht="15.75" customHeight="1" thickBot="1" x14ac:dyDescent="0.25">
      <c r="A26" s="14">
        <f t="shared" si="14"/>
        <v>84.375</v>
      </c>
      <c r="B26" s="14">
        <f t="shared" si="15"/>
        <v>100</v>
      </c>
      <c r="C26" s="14">
        <f t="shared" si="16"/>
        <v>74.358974358974365</v>
      </c>
      <c r="D26" s="14">
        <f t="shared" si="17"/>
        <v>100</v>
      </c>
      <c r="E26" s="14" t="e">
        <f t="shared" si="0"/>
        <v>#REF!</v>
      </c>
      <c r="F26" s="3" t="s">
        <v>42</v>
      </c>
      <c r="G26" s="3" t="s">
        <v>95</v>
      </c>
      <c r="H26" s="3" t="s">
        <v>96</v>
      </c>
      <c r="I26" s="17" t="s">
        <v>97</v>
      </c>
      <c r="J26" s="18" t="s">
        <v>46</v>
      </c>
      <c r="K26" s="3" t="s">
        <v>47</v>
      </c>
      <c r="L26" s="3" t="s">
        <v>47</v>
      </c>
      <c r="M26" s="3" t="s">
        <v>47</v>
      </c>
      <c r="N26" s="3" t="s">
        <v>47</v>
      </c>
      <c r="O26" s="3" t="s">
        <v>47</v>
      </c>
      <c r="P26" s="3" t="s">
        <v>47</v>
      </c>
      <c r="Q26" s="3" t="s">
        <v>47</v>
      </c>
      <c r="R26" s="3" t="s">
        <v>47</v>
      </c>
      <c r="S26" s="3" t="s">
        <v>47</v>
      </c>
      <c r="T26" s="3" t="s">
        <v>47</v>
      </c>
      <c r="U26" s="3" t="s">
        <v>47</v>
      </c>
      <c r="V26" s="3" t="s">
        <v>47</v>
      </c>
      <c r="W26" s="3" t="s">
        <v>47</v>
      </c>
      <c r="X26" s="3" t="s">
        <v>47</v>
      </c>
      <c r="Y26" s="3" t="s">
        <v>47</v>
      </c>
      <c r="Z26" s="3" t="s">
        <v>47</v>
      </c>
      <c r="AA26" s="3" t="s">
        <v>47</v>
      </c>
      <c r="AB26" s="3" t="s">
        <v>47</v>
      </c>
      <c r="AC26" s="3" t="s">
        <v>47</v>
      </c>
      <c r="AD26" s="3" t="s">
        <v>47</v>
      </c>
      <c r="AE26" s="3" t="s">
        <v>47</v>
      </c>
      <c r="AF26" s="3" t="s">
        <v>47</v>
      </c>
      <c r="AG26" s="3" t="s">
        <v>47</v>
      </c>
      <c r="AH26" s="3" t="s">
        <v>47</v>
      </c>
      <c r="AI26" s="3" t="s">
        <v>47</v>
      </c>
      <c r="AJ26" s="3" t="s">
        <v>59</v>
      </c>
      <c r="AK26" s="3" t="s">
        <v>47</v>
      </c>
      <c r="AL26" s="3" t="s">
        <v>47</v>
      </c>
      <c r="AM26" s="3" t="s">
        <v>47</v>
      </c>
      <c r="AN26" s="3" t="s">
        <v>47</v>
      </c>
      <c r="AO26" s="3" t="s">
        <v>47</v>
      </c>
      <c r="AP26" s="3" t="s">
        <v>47</v>
      </c>
      <c r="AQ26" s="3" t="s">
        <v>47</v>
      </c>
      <c r="AR26" s="3" t="s">
        <v>47</v>
      </c>
      <c r="AS26" s="3" t="s">
        <v>47</v>
      </c>
      <c r="AT26" s="3" t="s">
        <v>47</v>
      </c>
      <c r="AU26" s="3" t="s">
        <v>47</v>
      </c>
      <c r="AV26" s="3" t="s">
        <v>47</v>
      </c>
      <c r="AW26" s="3" t="s">
        <v>47</v>
      </c>
      <c r="AX26" s="3" t="s">
        <v>47</v>
      </c>
      <c r="AY26" s="3">
        <f t="shared" si="18"/>
        <v>64</v>
      </c>
      <c r="AZ26" s="3">
        <f t="shared" si="19"/>
        <v>54</v>
      </c>
      <c r="BA26" s="3">
        <f t="shared" si="20"/>
        <v>1</v>
      </c>
      <c r="BB26" s="3">
        <f t="shared" si="21"/>
        <v>1</v>
      </c>
      <c r="BD26" s="3">
        <f t="shared" si="22"/>
        <v>17</v>
      </c>
      <c r="BE26" s="3">
        <f t="shared" si="23"/>
        <v>17</v>
      </c>
      <c r="BF26" s="3">
        <f t="shared" si="24"/>
        <v>8</v>
      </c>
      <c r="BG26" s="3">
        <f t="shared" si="25"/>
        <v>39</v>
      </c>
      <c r="BH26" s="3">
        <f t="shared" si="26"/>
        <v>29</v>
      </c>
      <c r="BI26" s="3">
        <f t="shared" si="1"/>
        <v>2</v>
      </c>
      <c r="BJ26" s="3">
        <f t="shared" si="27"/>
        <v>8</v>
      </c>
      <c r="BK26" s="3">
        <f t="shared" si="28"/>
        <v>8</v>
      </c>
      <c r="BL26" s="3">
        <f t="shared" si="29"/>
        <v>8</v>
      </c>
      <c r="BM26" s="3" t="e">
        <f t="shared" si="2"/>
        <v>#REF!</v>
      </c>
      <c r="BN26" s="3" t="e">
        <f t="shared" si="3"/>
        <v>#REF!</v>
      </c>
      <c r="BO26" s="3">
        <f t="shared" si="4"/>
        <v>2</v>
      </c>
      <c r="BP26" s="3" t="e">
        <f t="shared" si="5"/>
        <v>#REF!</v>
      </c>
      <c r="BQ26" s="3" t="e">
        <f t="shared" si="6"/>
        <v>#REF!</v>
      </c>
      <c r="BR26" s="3">
        <f t="shared" si="7"/>
        <v>2</v>
      </c>
      <c r="BS26" s="19" t="e">
        <f t="shared" si="8"/>
        <v>#REF!</v>
      </c>
      <c r="BT26" s="19" t="e">
        <f t="shared" si="9"/>
        <v>#REF!</v>
      </c>
      <c r="BU26" s="19">
        <f t="shared" si="10"/>
        <v>2</v>
      </c>
      <c r="BV26" s="19" t="e">
        <f t="shared" si="11"/>
        <v>#REF!</v>
      </c>
      <c r="BW26" s="19" t="e">
        <f t="shared" si="12"/>
        <v>#REF!</v>
      </c>
      <c r="BX26" s="19">
        <f t="shared" si="13"/>
        <v>2</v>
      </c>
    </row>
    <row r="27" spans="1:76" ht="15.75" customHeight="1" thickBot="1" x14ac:dyDescent="0.25">
      <c r="A27" s="14">
        <f t="shared" si="14"/>
        <v>84.615384615384613</v>
      </c>
      <c r="B27" s="14">
        <f t="shared" si="15"/>
        <v>100</v>
      </c>
      <c r="C27" s="14">
        <f t="shared" si="16"/>
        <v>75</v>
      </c>
      <c r="D27" s="14">
        <f t="shared" si="17"/>
        <v>100</v>
      </c>
      <c r="E27" s="14" t="e">
        <f t="shared" si="0"/>
        <v>#REF!</v>
      </c>
      <c r="F27" s="3" t="s">
        <v>42</v>
      </c>
      <c r="G27" s="3" t="s">
        <v>98</v>
      </c>
      <c r="H27" s="3" t="s">
        <v>99</v>
      </c>
      <c r="I27" s="17" t="s">
        <v>91</v>
      </c>
      <c r="J27" s="18" t="s">
        <v>46</v>
      </c>
      <c r="K27" s="3" t="s">
        <v>47</v>
      </c>
      <c r="L27" s="3" t="s">
        <v>47</v>
      </c>
      <c r="M27" s="3" t="s">
        <v>47</v>
      </c>
      <c r="N27" s="3" t="s">
        <v>47</v>
      </c>
      <c r="O27" s="3" t="s">
        <v>47</v>
      </c>
      <c r="P27" s="3" t="s">
        <v>47</v>
      </c>
      <c r="Q27" s="3" t="s">
        <v>47</v>
      </c>
      <c r="R27" s="3" t="s">
        <v>47</v>
      </c>
      <c r="S27" s="3" t="s">
        <v>47</v>
      </c>
      <c r="T27" s="3" t="s">
        <v>47</v>
      </c>
      <c r="U27" s="3" t="s">
        <v>47</v>
      </c>
      <c r="V27" s="3" t="s">
        <v>47</v>
      </c>
      <c r="W27" s="3" t="s">
        <v>47</v>
      </c>
      <c r="X27" s="3" t="s">
        <v>47</v>
      </c>
      <c r="Y27" s="3" t="s">
        <v>47</v>
      </c>
      <c r="Z27" s="3" t="s">
        <v>47</v>
      </c>
      <c r="AA27" s="3" t="s">
        <v>47</v>
      </c>
      <c r="AB27" s="3" t="s">
        <v>47</v>
      </c>
      <c r="AC27" s="3" t="s">
        <v>47</v>
      </c>
      <c r="AD27" s="3" t="s">
        <v>47</v>
      </c>
      <c r="AE27" s="3" t="s">
        <v>47</v>
      </c>
      <c r="AF27" s="3" t="s">
        <v>47</v>
      </c>
      <c r="AG27" s="3" t="s">
        <v>47</v>
      </c>
      <c r="AH27" s="3" t="s">
        <v>47</v>
      </c>
      <c r="AI27" s="3" t="s">
        <v>47</v>
      </c>
      <c r="AJ27" s="3" t="s">
        <v>47</v>
      </c>
      <c r="AK27" s="3" t="s">
        <v>47</v>
      </c>
      <c r="AL27" s="3" t="s">
        <v>47</v>
      </c>
      <c r="AM27" s="3" t="s">
        <v>47</v>
      </c>
      <c r="AN27" s="3" t="s">
        <v>47</v>
      </c>
      <c r="AO27" s="3" t="s">
        <v>47</v>
      </c>
      <c r="AP27" s="3" t="s">
        <v>47</v>
      </c>
      <c r="AQ27" s="3" t="s">
        <v>47</v>
      </c>
      <c r="AR27" s="3" t="s">
        <v>47</v>
      </c>
      <c r="AS27" s="3" t="s">
        <v>47</v>
      </c>
      <c r="AT27" s="3" t="s">
        <v>47</v>
      </c>
      <c r="AU27" s="3" t="s">
        <v>47</v>
      </c>
      <c r="AV27" s="3" t="s">
        <v>47</v>
      </c>
      <c r="AW27" s="3" t="s">
        <v>47</v>
      </c>
      <c r="AX27" s="3" t="s">
        <v>47</v>
      </c>
      <c r="AY27" s="3">
        <f t="shared" si="18"/>
        <v>65</v>
      </c>
      <c r="AZ27" s="3">
        <f t="shared" si="19"/>
        <v>55</v>
      </c>
      <c r="BA27" s="3">
        <f t="shared" si="20"/>
        <v>0</v>
      </c>
      <c r="BB27" s="3">
        <f t="shared" si="21"/>
        <v>1</v>
      </c>
      <c r="BD27" s="3">
        <f t="shared" si="22"/>
        <v>17</v>
      </c>
      <c r="BE27" s="3">
        <f t="shared" si="23"/>
        <v>17</v>
      </c>
      <c r="BF27" s="3">
        <f t="shared" si="24"/>
        <v>8</v>
      </c>
      <c r="BG27" s="3">
        <f t="shared" si="25"/>
        <v>40</v>
      </c>
      <c r="BH27" s="3">
        <f t="shared" si="26"/>
        <v>30</v>
      </c>
      <c r="BI27" s="3">
        <f t="shared" si="1"/>
        <v>2</v>
      </c>
      <c r="BJ27" s="3">
        <f t="shared" si="27"/>
        <v>8</v>
      </c>
      <c r="BK27" s="3">
        <f t="shared" si="28"/>
        <v>8</v>
      </c>
      <c r="BL27" s="3">
        <f t="shared" si="29"/>
        <v>8</v>
      </c>
      <c r="BM27" s="3" t="e">
        <f t="shared" si="2"/>
        <v>#REF!</v>
      </c>
      <c r="BN27" s="3" t="e">
        <f t="shared" si="3"/>
        <v>#REF!</v>
      </c>
      <c r="BO27" s="3">
        <f t="shared" si="4"/>
        <v>2</v>
      </c>
      <c r="BP27" s="3" t="e">
        <f t="shared" si="5"/>
        <v>#REF!</v>
      </c>
      <c r="BQ27" s="3" t="e">
        <f t="shared" si="6"/>
        <v>#REF!</v>
      </c>
      <c r="BR27" s="3">
        <f t="shared" si="7"/>
        <v>2</v>
      </c>
      <c r="BS27" s="19" t="e">
        <f t="shared" si="8"/>
        <v>#REF!</v>
      </c>
      <c r="BT27" s="19" t="e">
        <f t="shared" si="9"/>
        <v>#REF!</v>
      </c>
      <c r="BU27" s="19">
        <f t="shared" si="10"/>
        <v>2</v>
      </c>
      <c r="BV27" s="19" t="e">
        <f t="shared" si="11"/>
        <v>#REF!</v>
      </c>
      <c r="BW27" s="19" t="e">
        <f t="shared" si="12"/>
        <v>#REF!</v>
      </c>
      <c r="BX27" s="19">
        <f t="shared" si="13"/>
        <v>2</v>
      </c>
    </row>
    <row r="28" spans="1:76" ht="15.75" customHeight="1" thickBot="1" x14ac:dyDescent="0.25">
      <c r="A28" s="14">
        <f t="shared" si="14"/>
        <v>83.050847457627114</v>
      </c>
      <c r="B28" s="14">
        <f t="shared" si="15"/>
        <v>100</v>
      </c>
      <c r="C28" s="14">
        <f t="shared" si="16"/>
        <v>75</v>
      </c>
      <c r="D28" s="14">
        <f t="shared" si="17"/>
        <v>100</v>
      </c>
      <c r="E28" s="14" t="e">
        <f t="shared" si="0"/>
        <v>#REF!</v>
      </c>
      <c r="F28" s="3" t="s">
        <v>42</v>
      </c>
      <c r="G28" s="3" t="s">
        <v>100</v>
      </c>
      <c r="H28" s="3" t="s">
        <v>67</v>
      </c>
      <c r="I28" s="17" t="s">
        <v>53</v>
      </c>
      <c r="J28" s="18" t="s">
        <v>46</v>
      </c>
      <c r="K28" s="3" t="s">
        <v>47</v>
      </c>
      <c r="L28" s="3" t="s">
        <v>59</v>
      </c>
      <c r="M28" s="3" t="s">
        <v>47</v>
      </c>
      <c r="N28" s="3" t="s">
        <v>47</v>
      </c>
      <c r="O28" s="3" t="s">
        <v>47</v>
      </c>
      <c r="P28" s="3" t="s">
        <v>47</v>
      </c>
      <c r="Q28" s="3" t="s">
        <v>47</v>
      </c>
      <c r="R28" s="3" t="s">
        <v>47</v>
      </c>
      <c r="S28" s="3" t="s">
        <v>47</v>
      </c>
      <c r="T28" s="3" t="s">
        <v>47</v>
      </c>
      <c r="U28" s="3" t="s">
        <v>47</v>
      </c>
      <c r="V28" s="3" t="s">
        <v>47</v>
      </c>
      <c r="W28" s="3" t="s">
        <v>47</v>
      </c>
      <c r="X28" s="3" t="s">
        <v>47</v>
      </c>
      <c r="Y28" s="3" t="s">
        <v>59</v>
      </c>
      <c r="Z28" s="3" t="s">
        <v>47</v>
      </c>
      <c r="AA28" s="3" t="s">
        <v>47</v>
      </c>
      <c r="AB28" s="3" t="s">
        <v>47</v>
      </c>
      <c r="AC28" s="3" t="s">
        <v>47</v>
      </c>
      <c r="AD28" s="3" t="s">
        <v>47</v>
      </c>
      <c r="AE28" s="3" t="s">
        <v>47</v>
      </c>
      <c r="AF28" s="3" t="s">
        <v>47</v>
      </c>
      <c r="AG28" s="3" t="s">
        <v>47</v>
      </c>
      <c r="AH28" s="3" t="s">
        <v>47</v>
      </c>
      <c r="AI28" s="3" t="s">
        <v>47</v>
      </c>
      <c r="AJ28" s="3" t="s">
        <v>47</v>
      </c>
      <c r="AK28" s="3" t="s">
        <v>47</v>
      </c>
      <c r="AL28" s="3" t="s">
        <v>47</v>
      </c>
      <c r="AM28" s="3" t="s">
        <v>47</v>
      </c>
      <c r="AN28" s="3" t="s">
        <v>47</v>
      </c>
      <c r="AO28" s="3" t="s">
        <v>47</v>
      </c>
      <c r="AP28" s="3" t="s">
        <v>47</v>
      </c>
      <c r="AQ28" s="3" t="s">
        <v>47</v>
      </c>
      <c r="AR28" s="3" t="s">
        <v>47</v>
      </c>
      <c r="AS28" s="3" t="s">
        <v>47</v>
      </c>
      <c r="AT28" s="3" t="s">
        <v>47</v>
      </c>
      <c r="AU28" s="3" t="s">
        <v>47</v>
      </c>
      <c r="AV28" s="3" t="s">
        <v>47</v>
      </c>
      <c r="AW28" s="3" t="s">
        <v>47</v>
      </c>
      <c r="AX28" s="3" t="s">
        <v>47</v>
      </c>
      <c r="AY28" s="3">
        <f t="shared" si="18"/>
        <v>59</v>
      </c>
      <c r="AZ28" s="3">
        <f t="shared" si="19"/>
        <v>49</v>
      </c>
      <c r="BA28" s="3">
        <f t="shared" si="20"/>
        <v>6</v>
      </c>
      <c r="BB28" s="3">
        <f t="shared" si="21"/>
        <v>1</v>
      </c>
      <c r="BD28" s="3">
        <f t="shared" si="22"/>
        <v>11</v>
      </c>
      <c r="BE28" s="3">
        <f t="shared" si="23"/>
        <v>11</v>
      </c>
      <c r="BF28" s="3">
        <f t="shared" si="24"/>
        <v>8</v>
      </c>
      <c r="BG28" s="3">
        <f t="shared" si="25"/>
        <v>40</v>
      </c>
      <c r="BH28" s="3">
        <f t="shared" si="26"/>
        <v>30</v>
      </c>
      <c r="BI28" s="3">
        <f t="shared" si="1"/>
        <v>2</v>
      </c>
      <c r="BJ28" s="3">
        <f t="shared" si="27"/>
        <v>8</v>
      </c>
      <c r="BK28" s="3">
        <f t="shared" si="28"/>
        <v>8</v>
      </c>
      <c r="BL28" s="3">
        <f t="shared" si="29"/>
        <v>8</v>
      </c>
      <c r="BM28" s="3" t="e">
        <f t="shared" si="2"/>
        <v>#REF!</v>
      </c>
      <c r="BN28" s="3" t="e">
        <f t="shared" si="3"/>
        <v>#REF!</v>
      </c>
      <c r="BO28" s="3">
        <f t="shared" si="4"/>
        <v>2</v>
      </c>
      <c r="BP28" s="3" t="e">
        <f t="shared" si="5"/>
        <v>#REF!</v>
      </c>
      <c r="BQ28" s="3" t="e">
        <f t="shared" si="6"/>
        <v>#REF!</v>
      </c>
      <c r="BR28" s="3">
        <f t="shared" si="7"/>
        <v>2</v>
      </c>
      <c r="BS28" s="19" t="e">
        <f t="shared" si="8"/>
        <v>#REF!</v>
      </c>
      <c r="BT28" s="19" t="e">
        <f t="shared" si="9"/>
        <v>#REF!</v>
      </c>
      <c r="BU28" s="19">
        <f t="shared" si="10"/>
        <v>2</v>
      </c>
      <c r="BV28" s="19" t="e">
        <f t="shared" si="11"/>
        <v>#REF!</v>
      </c>
      <c r="BW28" s="19" t="e">
        <f t="shared" si="12"/>
        <v>#REF!</v>
      </c>
      <c r="BX28" s="19">
        <f t="shared" si="13"/>
        <v>2</v>
      </c>
    </row>
    <row r="29" spans="1:76" ht="15.75" customHeight="1" thickBot="1" x14ac:dyDescent="0.25">
      <c r="A29" s="14">
        <f t="shared" si="14"/>
        <v>84.615384615384613</v>
      </c>
      <c r="B29" s="14">
        <f t="shared" si="15"/>
        <v>100</v>
      </c>
      <c r="C29" s="14">
        <f t="shared" si="16"/>
        <v>75</v>
      </c>
      <c r="D29" s="14">
        <f t="shared" si="17"/>
        <v>100</v>
      </c>
      <c r="E29" s="14" t="e">
        <f t="shared" si="0"/>
        <v>#REF!</v>
      </c>
      <c r="F29" s="3" t="s">
        <v>42</v>
      </c>
      <c r="G29" s="3" t="s">
        <v>101</v>
      </c>
      <c r="H29" s="3" t="s">
        <v>102</v>
      </c>
      <c r="I29" s="17" t="s">
        <v>103</v>
      </c>
      <c r="J29" s="18" t="s">
        <v>46</v>
      </c>
      <c r="K29" s="3" t="s">
        <v>47</v>
      </c>
      <c r="L29" s="3" t="s">
        <v>47</v>
      </c>
      <c r="M29" s="3" t="s">
        <v>47</v>
      </c>
      <c r="N29" s="3" t="s">
        <v>47</v>
      </c>
      <c r="O29" s="3" t="s">
        <v>47</v>
      </c>
      <c r="P29" s="3" t="s">
        <v>47</v>
      </c>
      <c r="Q29" s="3" t="s">
        <v>47</v>
      </c>
      <c r="R29" s="3" t="s">
        <v>47</v>
      </c>
      <c r="S29" s="3" t="s">
        <v>47</v>
      </c>
      <c r="T29" s="3" t="s">
        <v>47</v>
      </c>
      <c r="U29" s="3" t="s">
        <v>47</v>
      </c>
      <c r="V29" s="3" t="s">
        <v>47</v>
      </c>
      <c r="W29" s="3" t="s">
        <v>47</v>
      </c>
      <c r="X29" s="3" t="s">
        <v>47</v>
      </c>
      <c r="Y29" s="3" t="s">
        <v>47</v>
      </c>
      <c r="Z29" s="3" t="s">
        <v>47</v>
      </c>
      <c r="AA29" s="3" t="s">
        <v>47</v>
      </c>
      <c r="AB29" s="3" t="s">
        <v>47</v>
      </c>
      <c r="AC29" s="3" t="s">
        <v>47</v>
      </c>
      <c r="AD29" s="3" t="s">
        <v>47</v>
      </c>
      <c r="AE29" s="3" t="s">
        <v>47</v>
      </c>
      <c r="AF29" s="3" t="s">
        <v>47</v>
      </c>
      <c r="AG29" s="3" t="s">
        <v>47</v>
      </c>
      <c r="AH29" s="3" t="s">
        <v>47</v>
      </c>
      <c r="AI29" s="3" t="s">
        <v>47</v>
      </c>
      <c r="AJ29" s="3" t="s">
        <v>47</v>
      </c>
      <c r="AK29" s="3" t="s">
        <v>47</v>
      </c>
      <c r="AL29" s="3" t="s">
        <v>47</v>
      </c>
      <c r="AM29" s="3" t="s">
        <v>47</v>
      </c>
      <c r="AN29" s="3" t="s">
        <v>47</v>
      </c>
      <c r="AO29" s="3" t="s">
        <v>47</v>
      </c>
      <c r="AP29" s="3" t="s">
        <v>47</v>
      </c>
      <c r="AQ29" s="3" t="s">
        <v>47</v>
      </c>
      <c r="AR29" s="3" t="s">
        <v>47</v>
      </c>
      <c r="AS29" s="3" t="s">
        <v>47</v>
      </c>
      <c r="AT29" s="3" t="s">
        <v>47</v>
      </c>
      <c r="AU29" s="3" t="s">
        <v>47</v>
      </c>
      <c r="AV29" s="3" t="s">
        <v>47</v>
      </c>
      <c r="AW29" s="3" t="s">
        <v>47</v>
      </c>
      <c r="AX29" s="3" t="s">
        <v>47</v>
      </c>
      <c r="AY29" s="3">
        <f t="shared" si="18"/>
        <v>65</v>
      </c>
      <c r="AZ29" s="3">
        <f t="shared" si="19"/>
        <v>55</v>
      </c>
      <c r="BA29" s="3">
        <f t="shared" si="20"/>
        <v>0</v>
      </c>
      <c r="BB29" s="3">
        <f t="shared" si="21"/>
        <v>1</v>
      </c>
      <c r="BD29" s="3">
        <f t="shared" si="22"/>
        <v>17</v>
      </c>
      <c r="BE29" s="3">
        <f t="shared" si="23"/>
        <v>17</v>
      </c>
      <c r="BF29" s="3">
        <f t="shared" si="24"/>
        <v>8</v>
      </c>
      <c r="BG29" s="3">
        <f t="shared" si="25"/>
        <v>40</v>
      </c>
      <c r="BH29" s="3">
        <f t="shared" si="26"/>
        <v>30</v>
      </c>
      <c r="BI29" s="3">
        <f t="shared" si="1"/>
        <v>2</v>
      </c>
      <c r="BJ29" s="3">
        <f t="shared" si="27"/>
        <v>8</v>
      </c>
      <c r="BK29" s="3">
        <f t="shared" si="28"/>
        <v>8</v>
      </c>
      <c r="BL29" s="3">
        <f t="shared" si="29"/>
        <v>8</v>
      </c>
      <c r="BM29" s="3" t="e">
        <f t="shared" si="2"/>
        <v>#REF!</v>
      </c>
      <c r="BN29" s="3" t="e">
        <f t="shared" si="3"/>
        <v>#REF!</v>
      </c>
      <c r="BO29" s="3">
        <f t="shared" si="4"/>
        <v>2</v>
      </c>
      <c r="BP29" s="3" t="e">
        <f t="shared" si="5"/>
        <v>#REF!</v>
      </c>
      <c r="BQ29" s="3" t="e">
        <f t="shared" si="6"/>
        <v>#REF!</v>
      </c>
      <c r="BR29" s="3">
        <f t="shared" si="7"/>
        <v>2</v>
      </c>
      <c r="BS29" s="19" t="e">
        <f t="shared" si="8"/>
        <v>#REF!</v>
      </c>
      <c r="BT29" s="19" t="e">
        <f t="shared" si="9"/>
        <v>#REF!</v>
      </c>
      <c r="BU29" s="19">
        <f t="shared" si="10"/>
        <v>2</v>
      </c>
      <c r="BV29" s="19" t="e">
        <f t="shared" si="11"/>
        <v>#REF!</v>
      </c>
      <c r="BW29" s="19" t="e">
        <f t="shared" si="12"/>
        <v>#REF!</v>
      </c>
      <c r="BX29" s="19">
        <f t="shared" si="13"/>
        <v>2</v>
      </c>
    </row>
    <row r="30" spans="1:76" ht="15.75" customHeight="1" thickBot="1" x14ac:dyDescent="0.25">
      <c r="A30" s="14">
        <f t="shared" si="14"/>
        <v>84.615384615384613</v>
      </c>
      <c r="B30" s="14">
        <f t="shared" si="15"/>
        <v>100</v>
      </c>
      <c r="C30" s="14">
        <f t="shared" si="16"/>
        <v>75</v>
      </c>
      <c r="D30" s="14">
        <f t="shared" si="17"/>
        <v>100</v>
      </c>
      <c r="E30" s="14" t="e">
        <f t="shared" si="0"/>
        <v>#REF!</v>
      </c>
      <c r="F30" s="3" t="s">
        <v>42</v>
      </c>
      <c r="G30" s="3" t="s">
        <v>104</v>
      </c>
      <c r="H30" s="3" t="s">
        <v>49</v>
      </c>
      <c r="I30" s="17" t="s">
        <v>79</v>
      </c>
      <c r="J30" s="18" t="s">
        <v>46</v>
      </c>
      <c r="K30" s="3" t="s">
        <v>47</v>
      </c>
      <c r="L30" s="3" t="s">
        <v>47</v>
      </c>
      <c r="M30" s="3" t="s">
        <v>47</v>
      </c>
      <c r="N30" s="3" t="s">
        <v>47</v>
      </c>
      <c r="O30" s="3" t="s">
        <v>47</v>
      </c>
      <c r="P30" s="3" t="s">
        <v>47</v>
      </c>
      <c r="Q30" s="3" t="s">
        <v>47</v>
      </c>
      <c r="R30" s="3" t="s">
        <v>47</v>
      </c>
      <c r="S30" s="3" t="s">
        <v>47</v>
      </c>
      <c r="T30" s="3" t="s">
        <v>47</v>
      </c>
      <c r="U30" s="3" t="s">
        <v>47</v>
      </c>
      <c r="V30" s="3" t="s">
        <v>47</v>
      </c>
      <c r="W30" s="3" t="s">
        <v>47</v>
      </c>
      <c r="X30" s="3" t="s">
        <v>47</v>
      </c>
      <c r="Y30" s="3" t="s">
        <v>47</v>
      </c>
      <c r="Z30" s="3" t="s">
        <v>47</v>
      </c>
      <c r="AA30" s="3" t="s">
        <v>47</v>
      </c>
      <c r="AB30" s="3" t="s">
        <v>47</v>
      </c>
      <c r="AC30" s="3" t="s">
        <v>47</v>
      </c>
      <c r="AD30" s="3" t="s">
        <v>47</v>
      </c>
      <c r="AE30" s="3" t="s">
        <v>47</v>
      </c>
      <c r="AF30" s="3" t="s">
        <v>47</v>
      </c>
      <c r="AG30" s="3" t="s">
        <v>47</v>
      </c>
      <c r="AH30" s="3" t="s">
        <v>47</v>
      </c>
      <c r="AI30" s="3" t="s">
        <v>47</v>
      </c>
      <c r="AJ30" s="3" t="s">
        <v>47</v>
      </c>
      <c r="AK30" s="3" t="s">
        <v>47</v>
      </c>
      <c r="AL30" s="3" t="s">
        <v>47</v>
      </c>
      <c r="AM30" s="3" t="s">
        <v>47</v>
      </c>
      <c r="AN30" s="3" t="s">
        <v>47</v>
      </c>
      <c r="AO30" s="3" t="s">
        <v>47</v>
      </c>
      <c r="AP30" s="3" t="s">
        <v>47</v>
      </c>
      <c r="AQ30" s="3" t="s">
        <v>47</v>
      </c>
      <c r="AR30" s="3" t="s">
        <v>47</v>
      </c>
      <c r="AS30" s="3" t="s">
        <v>47</v>
      </c>
      <c r="AT30" s="3" t="s">
        <v>47</v>
      </c>
      <c r="AU30" s="3" t="s">
        <v>47</v>
      </c>
      <c r="AV30" s="3" t="s">
        <v>47</v>
      </c>
      <c r="AW30" s="3" t="s">
        <v>47</v>
      </c>
      <c r="AX30" s="3" t="s">
        <v>47</v>
      </c>
      <c r="AY30" s="3">
        <f t="shared" si="18"/>
        <v>65</v>
      </c>
      <c r="AZ30" s="3">
        <f t="shared" si="19"/>
        <v>55</v>
      </c>
      <c r="BA30" s="3">
        <f t="shared" si="20"/>
        <v>0</v>
      </c>
      <c r="BB30" s="3">
        <f t="shared" si="21"/>
        <v>1</v>
      </c>
      <c r="BD30" s="3">
        <f t="shared" si="22"/>
        <v>17</v>
      </c>
      <c r="BE30" s="3">
        <f t="shared" si="23"/>
        <v>17</v>
      </c>
      <c r="BF30" s="3">
        <f t="shared" si="24"/>
        <v>8</v>
      </c>
      <c r="BG30" s="3">
        <f t="shared" si="25"/>
        <v>40</v>
      </c>
      <c r="BH30" s="3">
        <f t="shared" si="26"/>
        <v>30</v>
      </c>
      <c r="BI30" s="3">
        <f t="shared" si="1"/>
        <v>2</v>
      </c>
      <c r="BJ30" s="3">
        <f t="shared" si="27"/>
        <v>8</v>
      </c>
      <c r="BK30" s="3">
        <f t="shared" si="28"/>
        <v>8</v>
      </c>
      <c r="BL30" s="3">
        <f t="shared" si="29"/>
        <v>8</v>
      </c>
      <c r="BM30" s="3" t="e">
        <f t="shared" si="2"/>
        <v>#REF!</v>
      </c>
      <c r="BN30" s="3" t="e">
        <f t="shared" si="3"/>
        <v>#REF!</v>
      </c>
      <c r="BO30" s="3">
        <f t="shared" si="4"/>
        <v>2</v>
      </c>
      <c r="BP30" s="3" t="e">
        <f t="shared" si="5"/>
        <v>#REF!</v>
      </c>
      <c r="BQ30" s="3" t="e">
        <f t="shared" si="6"/>
        <v>#REF!</v>
      </c>
      <c r="BR30" s="3">
        <f t="shared" si="7"/>
        <v>2</v>
      </c>
      <c r="BS30" s="19" t="e">
        <f t="shared" si="8"/>
        <v>#REF!</v>
      </c>
      <c r="BT30" s="19" t="e">
        <f t="shared" si="9"/>
        <v>#REF!</v>
      </c>
      <c r="BU30" s="19">
        <f t="shared" si="10"/>
        <v>2</v>
      </c>
      <c r="BV30" s="19" t="e">
        <f t="shared" si="11"/>
        <v>#REF!</v>
      </c>
      <c r="BW30" s="19" t="e">
        <f t="shared" si="12"/>
        <v>#REF!</v>
      </c>
      <c r="BX30" s="19">
        <f t="shared" si="13"/>
        <v>2</v>
      </c>
    </row>
    <row r="31" spans="1:76" ht="15.75" customHeight="1" thickBot="1" x14ac:dyDescent="0.25">
      <c r="A31" s="14">
        <f t="shared" si="14"/>
        <v>84.615384615384613</v>
      </c>
      <c r="B31" s="14">
        <f t="shared" si="15"/>
        <v>100</v>
      </c>
      <c r="C31" s="14">
        <f t="shared" si="16"/>
        <v>75</v>
      </c>
      <c r="D31" s="14">
        <f t="shared" si="17"/>
        <v>100</v>
      </c>
      <c r="E31" s="14" t="e">
        <f t="shared" si="0"/>
        <v>#REF!</v>
      </c>
      <c r="F31" s="3" t="s">
        <v>42</v>
      </c>
      <c r="G31" s="3" t="s">
        <v>105</v>
      </c>
      <c r="H31" s="3" t="s">
        <v>106</v>
      </c>
      <c r="I31" s="17" t="s">
        <v>107</v>
      </c>
      <c r="J31" s="18" t="s">
        <v>46</v>
      </c>
      <c r="K31" s="3" t="s">
        <v>47</v>
      </c>
      <c r="L31" s="3" t="s">
        <v>47</v>
      </c>
      <c r="M31" s="3" t="s">
        <v>47</v>
      </c>
      <c r="N31" s="3" t="s">
        <v>47</v>
      </c>
      <c r="O31" s="3" t="s">
        <v>47</v>
      </c>
      <c r="P31" s="3" t="s">
        <v>47</v>
      </c>
      <c r="Q31" s="3" t="s">
        <v>47</v>
      </c>
      <c r="R31" s="3" t="s">
        <v>47</v>
      </c>
      <c r="S31" s="3" t="s">
        <v>47</v>
      </c>
      <c r="T31" s="3" t="s">
        <v>47</v>
      </c>
      <c r="U31" s="3" t="s">
        <v>47</v>
      </c>
      <c r="V31" s="3" t="s">
        <v>47</v>
      </c>
      <c r="W31" s="3" t="s">
        <v>47</v>
      </c>
      <c r="X31" s="3" t="s">
        <v>47</v>
      </c>
      <c r="Y31" s="3" t="s">
        <v>47</v>
      </c>
      <c r="Z31" s="3" t="s">
        <v>47</v>
      </c>
      <c r="AA31" s="3" t="s">
        <v>47</v>
      </c>
      <c r="AB31" s="3" t="s">
        <v>47</v>
      </c>
      <c r="AC31" s="3" t="s">
        <v>47</v>
      </c>
      <c r="AD31" s="3" t="s">
        <v>47</v>
      </c>
      <c r="AE31" s="3" t="s">
        <v>47</v>
      </c>
      <c r="AF31" s="3" t="s">
        <v>47</v>
      </c>
      <c r="AG31" s="3" t="s">
        <v>47</v>
      </c>
      <c r="AH31" s="3" t="s">
        <v>47</v>
      </c>
      <c r="AI31" s="3" t="s">
        <v>47</v>
      </c>
      <c r="AJ31" s="3" t="s">
        <v>47</v>
      </c>
      <c r="AK31" s="3" t="s">
        <v>47</v>
      </c>
      <c r="AL31" s="3" t="s">
        <v>47</v>
      </c>
      <c r="AM31" s="3" t="s">
        <v>47</v>
      </c>
      <c r="AN31" s="3" t="s">
        <v>47</v>
      </c>
      <c r="AO31" s="3" t="s">
        <v>47</v>
      </c>
      <c r="AP31" s="3" t="s">
        <v>47</v>
      </c>
      <c r="AQ31" s="3" t="s">
        <v>47</v>
      </c>
      <c r="AR31" s="3" t="s">
        <v>47</v>
      </c>
      <c r="AS31" s="3" t="s">
        <v>47</v>
      </c>
      <c r="AT31" s="3" t="s">
        <v>47</v>
      </c>
      <c r="AU31" s="3" t="s">
        <v>47</v>
      </c>
      <c r="AV31" s="3" t="s">
        <v>47</v>
      </c>
      <c r="AW31" s="3" t="s">
        <v>47</v>
      </c>
      <c r="AX31" s="3" t="s">
        <v>47</v>
      </c>
      <c r="AY31" s="3">
        <f t="shared" si="18"/>
        <v>65</v>
      </c>
      <c r="AZ31" s="3">
        <f t="shared" si="19"/>
        <v>55</v>
      </c>
      <c r="BA31" s="3">
        <f t="shared" si="20"/>
        <v>0</v>
      </c>
      <c r="BB31" s="3">
        <f t="shared" si="21"/>
        <v>1</v>
      </c>
      <c r="BD31" s="3">
        <f t="shared" si="22"/>
        <v>17</v>
      </c>
      <c r="BE31" s="3">
        <f t="shared" si="23"/>
        <v>17</v>
      </c>
      <c r="BF31" s="3">
        <f t="shared" si="24"/>
        <v>8</v>
      </c>
      <c r="BG31" s="3">
        <f t="shared" si="25"/>
        <v>40</v>
      </c>
      <c r="BH31" s="3">
        <f t="shared" si="26"/>
        <v>30</v>
      </c>
      <c r="BI31" s="3">
        <f t="shared" si="1"/>
        <v>2</v>
      </c>
      <c r="BJ31" s="3">
        <f t="shared" si="27"/>
        <v>8</v>
      </c>
      <c r="BK31" s="3">
        <f t="shared" si="28"/>
        <v>8</v>
      </c>
      <c r="BL31" s="3">
        <f t="shared" si="29"/>
        <v>8</v>
      </c>
      <c r="BM31" s="3" t="e">
        <f t="shared" si="2"/>
        <v>#REF!</v>
      </c>
      <c r="BN31" s="3" t="e">
        <f t="shared" si="3"/>
        <v>#REF!</v>
      </c>
      <c r="BO31" s="3">
        <f t="shared" si="4"/>
        <v>2</v>
      </c>
      <c r="BP31" s="3" t="e">
        <f t="shared" si="5"/>
        <v>#REF!</v>
      </c>
      <c r="BQ31" s="3" t="e">
        <f t="shared" si="6"/>
        <v>#REF!</v>
      </c>
      <c r="BR31" s="3">
        <f t="shared" si="7"/>
        <v>2</v>
      </c>
      <c r="BS31" s="19" t="e">
        <f t="shared" si="8"/>
        <v>#REF!</v>
      </c>
      <c r="BT31" s="19" t="e">
        <f t="shared" si="9"/>
        <v>#REF!</v>
      </c>
      <c r="BU31" s="19">
        <f t="shared" si="10"/>
        <v>2</v>
      </c>
      <c r="BV31" s="19" t="e">
        <f t="shared" si="11"/>
        <v>#REF!</v>
      </c>
      <c r="BW31" s="19" t="e">
        <f t="shared" si="12"/>
        <v>#REF!</v>
      </c>
      <c r="BX31" s="19">
        <f t="shared" si="13"/>
        <v>2</v>
      </c>
    </row>
    <row r="32" spans="1:76" ht="15.75" customHeight="1" thickBot="1" x14ac:dyDescent="0.25">
      <c r="A32" s="14">
        <f t="shared" si="14"/>
        <v>84.375</v>
      </c>
      <c r="B32" s="14">
        <f t="shared" si="15"/>
        <v>100</v>
      </c>
      <c r="C32" s="14">
        <f t="shared" si="16"/>
        <v>74.358974358974365</v>
      </c>
      <c r="D32" s="14">
        <f t="shared" si="17"/>
        <v>100</v>
      </c>
      <c r="E32" s="14" t="e">
        <f t="shared" si="0"/>
        <v>#REF!</v>
      </c>
      <c r="F32" s="3" t="s">
        <v>42</v>
      </c>
      <c r="G32" s="3" t="s">
        <v>108</v>
      </c>
      <c r="H32" s="3" t="s">
        <v>109</v>
      </c>
      <c r="I32" s="17" t="s">
        <v>110</v>
      </c>
      <c r="J32" s="18" t="s">
        <v>46</v>
      </c>
      <c r="K32" s="3" t="s">
        <v>47</v>
      </c>
      <c r="L32" s="3" t="s">
        <v>47</v>
      </c>
      <c r="M32" s="3" t="s">
        <v>47</v>
      </c>
      <c r="N32" s="3" t="s">
        <v>47</v>
      </c>
      <c r="O32" s="3" t="s">
        <v>47</v>
      </c>
      <c r="P32" s="3" t="s">
        <v>47</v>
      </c>
      <c r="Q32" s="3" t="s">
        <v>47</v>
      </c>
      <c r="R32" s="3" t="s">
        <v>47</v>
      </c>
      <c r="S32" s="3" t="s">
        <v>47</v>
      </c>
      <c r="T32" s="3" t="s">
        <v>47</v>
      </c>
      <c r="U32" s="3" t="s">
        <v>47</v>
      </c>
      <c r="V32" s="3" t="s">
        <v>47</v>
      </c>
      <c r="W32" s="3" t="s">
        <v>47</v>
      </c>
      <c r="X32" s="3" t="s">
        <v>47</v>
      </c>
      <c r="Y32" s="3" t="s">
        <v>47</v>
      </c>
      <c r="Z32" s="3" t="s">
        <v>47</v>
      </c>
      <c r="AA32" s="3" t="s">
        <v>47</v>
      </c>
      <c r="AB32" s="3" t="s">
        <v>47</v>
      </c>
      <c r="AC32" s="3" t="s">
        <v>47</v>
      </c>
      <c r="AD32" s="3" t="s">
        <v>47</v>
      </c>
      <c r="AE32" s="3" t="s">
        <v>47</v>
      </c>
      <c r="AF32" s="3" t="s">
        <v>47</v>
      </c>
      <c r="AG32" s="3" t="s">
        <v>47</v>
      </c>
      <c r="AH32" s="3" t="s">
        <v>47</v>
      </c>
      <c r="AI32" s="3" t="s">
        <v>47</v>
      </c>
      <c r="AJ32" s="3" t="s">
        <v>59</v>
      </c>
      <c r="AK32" s="3" t="s">
        <v>47</v>
      </c>
      <c r="AL32" s="3" t="s">
        <v>47</v>
      </c>
      <c r="AM32" s="3" t="s">
        <v>47</v>
      </c>
      <c r="AN32" s="3" t="s">
        <v>47</v>
      </c>
      <c r="AO32" s="3" t="s">
        <v>47</v>
      </c>
      <c r="AP32" s="3" t="s">
        <v>47</v>
      </c>
      <c r="AQ32" s="3" t="s">
        <v>47</v>
      </c>
      <c r="AR32" s="3" t="s">
        <v>47</v>
      </c>
      <c r="AS32" s="3" t="s">
        <v>47</v>
      </c>
      <c r="AT32" s="3" t="s">
        <v>47</v>
      </c>
      <c r="AU32" s="3" t="s">
        <v>47</v>
      </c>
      <c r="AV32" s="3" t="s">
        <v>47</v>
      </c>
      <c r="AW32" s="3" t="s">
        <v>47</v>
      </c>
      <c r="AX32" s="3" t="s">
        <v>47</v>
      </c>
      <c r="AY32" s="3">
        <f t="shared" si="18"/>
        <v>64</v>
      </c>
      <c r="AZ32" s="3">
        <f t="shared" si="19"/>
        <v>54</v>
      </c>
      <c r="BA32" s="3">
        <f t="shared" si="20"/>
        <v>1</v>
      </c>
      <c r="BB32" s="3">
        <f t="shared" si="21"/>
        <v>1</v>
      </c>
      <c r="BD32" s="3">
        <f t="shared" si="22"/>
        <v>17</v>
      </c>
      <c r="BE32" s="3">
        <f t="shared" si="23"/>
        <v>17</v>
      </c>
      <c r="BF32" s="3">
        <f t="shared" si="24"/>
        <v>8</v>
      </c>
      <c r="BG32" s="3">
        <f t="shared" si="25"/>
        <v>39</v>
      </c>
      <c r="BH32" s="3">
        <f t="shared" si="26"/>
        <v>29</v>
      </c>
      <c r="BI32" s="3">
        <f t="shared" si="1"/>
        <v>2</v>
      </c>
      <c r="BJ32" s="3">
        <f t="shared" si="27"/>
        <v>8</v>
      </c>
      <c r="BK32" s="3">
        <f t="shared" si="28"/>
        <v>8</v>
      </c>
      <c r="BL32" s="3">
        <f t="shared" si="29"/>
        <v>8</v>
      </c>
      <c r="BM32" s="3" t="e">
        <f t="shared" si="2"/>
        <v>#REF!</v>
      </c>
      <c r="BN32" s="3" t="e">
        <f t="shared" si="3"/>
        <v>#REF!</v>
      </c>
      <c r="BO32" s="3">
        <f t="shared" si="4"/>
        <v>2</v>
      </c>
      <c r="BP32" s="3" t="e">
        <f t="shared" si="5"/>
        <v>#REF!</v>
      </c>
      <c r="BQ32" s="3" t="e">
        <f t="shared" si="6"/>
        <v>#REF!</v>
      </c>
      <c r="BR32" s="3">
        <f t="shared" si="7"/>
        <v>2</v>
      </c>
      <c r="BS32" s="19" t="e">
        <f t="shared" si="8"/>
        <v>#REF!</v>
      </c>
      <c r="BT32" s="19" t="e">
        <f t="shared" si="9"/>
        <v>#REF!</v>
      </c>
      <c r="BU32" s="19">
        <f t="shared" si="10"/>
        <v>2</v>
      </c>
      <c r="BV32" s="19" t="e">
        <f t="shared" si="11"/>
        <v>#REF!</v>
      </c>
      <c r="BW32" s="19" t="e">
        <f t="shared" si="12"/>
        <v>#REF!</v>
      </c>
      <c r="BX32" s="19">
        <f t="shared" si="13"/>
        <v>2</v>
      </c>
    </row>
    <row r="33" spans="1:76" ht="15.75" customHeight="1" thickBot="1" x14ac:dyDescent="0.25">
      <c r="A33" s="14">
        <f t="shared" si="14"/>
        <v>84.615384615384613</v>
      </c>
      <c r="B33" s="14">
        <f t="shared" si="15"/>
        <v>100</v>
      </c>
      <c r="C33" s="14">
        <f t="shared" si="16"/>
        <v>75</v>
      </c>
      <c r="D33" s="14">
        <f t="shared" si="17"/>
        <v>100</v>
      </c>
      <c r="E33" s="14" t="e">
        <f t="shared" si="0"/>
        <v>#REF!</v>
      </c>
      <c r="F33" s="3" t="s">
        <v>42</v>
      </c>
      <c r="G33" s="3" t="s">
        <v>111</v>
      </c>
      <c r="H33" s="3" t="s">
        <v>112</v>
      </c>
      <c r="I33" s="17" t="s">
        <v>113</v>
      </c>
      <c r="J33" s="18" t="s">
        <v>46</v>
      </c>
      <c r="K33" s="3" t="s">
        <v>47</v>
      </c>
      <c r="L33" s="3" t="s">
        <v>47</v>
      </c>
      <c r="M33" s="3" t="s">
        <v>47</v>
      </c>
      <c r="N33" s="3" t="s">
        <v>47</v>
      </c>
      <c r="O33" s="3" t="s">
        <v>47</v>
      </c>
      <c r="P33" s="3" t="s">
        <v>47</v>
      </c>
      <c r="Q33" s="3" t="s">
        <v>47</v>
      </c>
      <c r="R33" s="3" t="s">
        <v>47</v>
      </c>
      <c r="S33" s="3" t="s">
        <v>47</v>
      </c>
      <c r="T33" s="3" t="s">
        <v>47</v>
      </c>
      <c r="U33" s="3" t="s">
        <v>47</v>
      </c>
      <c r="V33" s="3" t="s">
        <v>47</v>
      </c>
      <c r="W33" s="3" t="s">
        <v>47</v>
      </c>
      <c r="X33" s="3" t="s">
        <v>47</v>
      </c>
      <c r="Y33" s="3" t="s">
        <v>47</v>
      </c>
      <c r="Z33" s="3" t="s">
        <v>47</v>
      </c>
      <c r="AA33" s="3" t="s">
        <v>47</v>
      </c>
      <c r="AB33" s="3" t="s">
        <v>47</v>
      </c>
      <c r="AC33" s="3" t="s">
        <v>47</v>
      </c>
      <c r="AD33" s="3" t="s">
        <v>47</v>
      </c>
      <c r="AE33" s="3" t="s">
        <v>47</v>
      </c>
      <c r="AF33" s="3" t="s">
        <v>47</v>
      </c>
      <c r="AG33" s="3" t="s">
        <v>47</v>
      </c>
      <c r="AH33" s="3" t="s">
        <v>47</v>
      </c>
      <c r="AI33" s="3" t="s">
        <v>47</v>
      </c>
      <c r="AJ33" s="3" t="s">
        <v>47</v>
      </c>
      <c r="AK33" s="3" t="s">
        <v>47</v>
      </c>
      <c r="AL33" s="3" t="s">
        <v>47</v>
      </c>
      <c r="AM33" s="3" t="s">
        <v>47</v>
      </c>
      <c r="AN33" s="3" t="s">
        <v>47</v>
      </c>
      <c r="AO33" s="3" t="s">
        <v>47</v>
      </c>
      <c r="AP33" s="3" t="s">
        <v>47</v>
      </c>
      <c r="AQ33" s="3" t="s">
        <v>47</v>
      </c>
      <c r="AR33" s="3" t="s">
        <v>47</v>
      </c>
      <c r="AS33" s="3" t="s">
        <v>47</v>
      </c>
      <c r="AT33" s="3" t="s">
        <v>47</v>
      </c>
      <c r="AU33" s="3" t="s">
        <v>47</v>
      </c>
      <c r="AV33" s="3" t="s">
        <v>47</v>
      </c>
      <c r="AW33" s="3" t="s">
        <v>47</v>
      </c>
      <c r="AX33" s="3" t="s">
        <v>47</v>
      </c>
      <c r="AY33" s="3">
        <f t="shared" si="18"/>
        <v>65</v>
      </c>
      <c r="AZ33" s="3">
        <f t="shared" si="19"/>
        <v>55</v>
      </c>
      <c r="BA33" s="3">
        <f t="shared" si="20"/>
        <v>0</v>
      </c>
      <c r="BB33" s="3">
        <f t="shared" si="21"/>
        <v>1</v>
      </c>
      <c r="BD33" s="3">
        <f t="shared" si="22"/>
        <v>17</v>
      </c>
      <c r="BE33" s="3">
        <f t="shared" si="23"/>
        <v>17</v>
      </c>
      <c r="BF33" s="3">
        <f t="shared" si="24"/>
        <v>8</v>
      </c>
      <c r="BG33" s="3">
        <f t="shared" si="25"/>
        <v>40</v>
      </c>
      <c r="BH33" s="3">
        <f t="shared" si="26"/>
        <v>30</v>
      </c>
      <c r="BI33" s="3">
        <f t="shared" si="1"/>
        <v>2</v>
      </c>
      <c r="BJ33" s="3">
        <f t="shared" si="27"/>
        <v>8</v>
      </c>
      <c r="BK33" s="3">
        <f t="shared" si="28"/>
        <v>8</v>
      </c>
      <c r="BL33" s="3">
        <f t="shared" si="29"/>
        <v>8</v>
      </c>
      <c r="BM33" s="3" t="e">
        <f t="shared" si="2"/>
        <v>#REF!</v>
      </c>
      <c r="BN33" s="3" t="e">
        <f t="shared" si="3"/>
        <v>#REF!</v>
      </c>
      <c r="BO33" s="3">
        <f t="shared" si="4"/>
        <v>2</v>
      </c>
      <c r="BP33" s="3" t="e">
        <f t="shared" si="5"/>
        <v>#REF!</v>
      </c>
      <c r="BQ33" s="3" t="e">
        <f t="shared" si="6"/>
        <v>#REF!</v>
      </c>
      <c r="BR33" s="3">
        <f t="shared" si="7"/>
        <v>2</v>
      </c>
      <c r="BS33" s="19" t="e">
        <f t="shared" si="8"/>
        <v>#REF!</v>
      </c>
      <c r="BT33" s="19" t="e">
        <f t="shared" si="9"/>
        <v>#REF!</v>
      </c>
      <c r="BU33" s="19">
        <f t="shared" si="10"/>
        <v>2</v>
      </c>
      <c r="BV33" s="19" t="e">
        <f t="shared" si="11"/>
        <v>#REF!</v>
      </c>
      <c r="BW33" s="19" t="e">
        <f t="shared" si="12"/>
        <v>#REF!</v>
      </c>
      <c r="BX33" s="19">
        <f t="shared" si="13"/>
        <v>2</v>
      </c>
    </row>
    <row r="34" spans="1:76" ht="15.75" customHeight="1" thickBot="1" x14ac:dyDescent="0.25">
      <c r="A34" s="14">
        <f t="shared" si="14"/>
        <v>83.870967741935488</v>
      </c>
      <c r="B34" s="14">
        <f t="shared" si="15"/>
        <v>100</v>
      </c>
      <c r="C34" s="14">
        <f t="shared" si="16"/>
        <v>72.972972972972968</v>
      </c>
      <c r="D34" s="14">
        <f t="shared" si="17"/>
        <v>100</v>
      </c>
      <c r="E34" s="14" t="e">
        <f t="shared" si="0"/>
        <v>#REF!</v>
      </c>
      <c r="F34" s="3" t="s">
        <v>42</v>
      </c>
      <c r="G34" s="3" t="s">
        <v>114</v>
      </c>
      <c r="H34" s="3" t="s">
        <v>44</v>
      </c>
      <c r="I34" s="17" t="s">
        <v>65</v>
      </c>
      <c r="J34" s="18" t="s">
        <v>46</v>
      </c>
      <c r="K34" s="3" t="s">
        <v>47</v>
      </c>
      <c r="L34" s="3" t="s">
        <v>47</v>
      </c>
      <c r="M34" s="3" t="s">
        <v>47</v>
      </c>
      <c r="N34" s="3" t="s">
        <v>47</v>
      </c>
      <c r="O34" s="3" t="s">
        <v>47</v>
      </c>
      <c r="P34" s="3" t="s">
        <v>47</v>
      </c>
      <c r="Q34" s="3" t="s">
        <v>47</v>
      </c>
      <c r="R34" s="3" t="s">
        <v>47</v>
      </c>
      <c r="S34" s="3" t="s">
        <v>47</v>
      </c>
      <c r="T34" s="3" t="s">
        <v>47</v>
      </c>
      <c r="U34" s="3" t="s">
        <v>47</v>
      </c>
      <c r="V34" s="3" t="s">
        <v>47</v>
      </c>
      <c r="W34" s="3" t="s">
        <v>47</v>
      </c>
      <c r="X34" s="3" t="s">
        <v>47</v>
      </c>
      <c r="Y34" s="3" t="s">
        <v>47</v>
      </c>
      <c r="Z34" s="3" t="s">
        <v>47</v>
      </c>
      <c r="AA34" s="3" t="s">
        <v>47</v>
      </c>
      <c r="AB34" s="3" t="s">
        <v>47</v>
      </c>
      <c r="AC34" s="3" t="s">
        <v>47</v>
      </c>
      <c r="AD34" s="3" t="s">
        <v>47</v>
      </c>
      <c r="AE34" s="3" t="s">
        <v>47</v>
      </c>
      <c r="AF34" s="3" t="s">
        <v>47</v>
      </c>
      <c r="AG34" s="3" t="s">
        <v>47</v>
      </c>
      <c r="AH34" s="3" t="s">
        <v>47</v>
      </c>
      <c r="AI34" s="3" t="s">
        <v>47</v>
      </c>
      <c r="AJ34" s="3" t="s">
        <v>47</v>
      </c>
      <c r="AK34" s="3" t="s">
        <v>59</v>
      </c>
      <c r="AL34" s="3" t="s">
        <v>59</v>
      </c>
      <c r="AM34" s="3" t="s">
        <v>59</v>
      </c>
      <c r="AN34" s="3" t="s">
        <v>47</v>
      </c>
      <c r="AO34" s="3" t="s">
        <v>47</v>
      </c>
      <c r="AP34" s="3" t="s">
        <v>47</v>
      </c>
      <c r="AQ34" s="3" t="s">
        <v>47</v>
      </c>
      <c r="AR34" s="3" t="s">
        <v>47</v>
      </c>
      <c r="AS34" s="3" t="s">
        <v>47</v>
      </c>
      <c r="AT34" s="3" t="s">
        <v>47</v>
      </c>
      <c r="AU34" s="3" t="s">
        <v>47</v>
      </c>
      <c r="AV34" s="3" t="s">
        <v>47</v>
      </c>
      <c r="AW34" s="3" t="s">
        <v>47</v>
      </c>
      <c r="AX34" s="3" t="s">
        <v>47</v>
      </c>
      <c r="AY34" s="3">
        <f t="shared" si="18"/>
        <v>62</v>
      </c>
      <c r="AZ34" s="3">
        <f t="shared" si="19"/>
        <v>52</v>
      </c>
      <c r="BA34" s="3">
        <f t="shared" si="20"/>
        <v>3</v>
      </c>
      <c r="BB34" s="3">
        <f t="shared" si="21"/>
        <v>1</v>
      </c>
      <c r="BD34" s="3">
        <f t="shared" si="22"/>
        <v>17</v>
      </c>
      <c r="BE34" s="3">
        <f t="shared" si="23"/>
        <v>17</v>
      </c>
      <c r="BF34" s="3">
        <f t="shared" si="24"/>
        <v>8</v>
      </c>
      <c r="BG34" s="3">
        <f t="shared" si="25"/>
        <v>37</v>
      </c>
      <c r="BH34" s="3">
        <f t="shared" si="26"/>
        <v>27</v>
      </c>
      <c r="BI34" s="3">
        <f t="shared" si="1"/>
        <v>2</v>
      </c>
      <c r="BJ34" s="3">
        <f t="shared" si="27"/>
        <v>8</v>
      </c>
      <c r="BK34" s="3">
        <f t="shared" si="28"/>
        <v>8</v>
      </c>
      <c r="BL34" s="3">
        <f t="shared" si="29"/>
        <v>8</v>
      </c>
      <c r="BM34" s="3" t="e">
        <f t="shared" si="2"/>
        <v>#REF!</v>
      </c>
      <c r="BN34" s="3" t="e">
        <f t="shared" si="3"/>
        <v>#REF!</v>
      </c>
      <c r="BO34" s="3">
        <f t="shared" si="4"/>
        <v>2</v>
      </c>
      <c r="BP34" s="3" t="e">
        <f t="shared" si="5"/>
        <v>#REF!</v>
      </c>
      <c r="BQ34" s="3" t="e">
        <f t="shared" si="6"/>
        <v>#REF!</v>
      </c>
      <c r="BR34" s="3">
        <f t="shared" si="7"/>
        <v>2</v>
      </c>
      <c r="BS34" s="19" t="e">
        <f t="shared" si="8"/>
        <v>#REF!</v>
      </c>
      <c r="BT34" s="19" t="e">
        <f t="shared" si="9"/>
        <v>#REF!</v>
      </c>
      <c r="BU34" s="19">
        <f t="shared" si="10"/>
        <v>2</v>
      </c>
      <c r="BV34" s="19" t="e">
        <f t="shared" si="11"/>
        <v>#REF!</v>
      </c>
      <c r="BW34" s="19" t="e">
        <f t="shared" si="12"/>
        <v>#REF!</v>
      </c>
      <c r="BX34" s="19">
        <f t="shared" si="13"/>
        <v>2</v>
      </c>
    </row>
    <row r="35" spans="1:76" ht="15.75" customHeight="1" thickBot="1" x14ac:dyDescent="0.25">
      <c r="A35" s="14">
        <f t="shared" si="14"/>
        <v>83.606557377049185</v>
      </c>
      <c r="B35" s="14">
        <f t="shared" si="15"/>
        <v>100</v>
      </c>
      <c r="C35" s="14">
        <f t="shared" si="16"/>
        <v>74.358974358974365</v>
      </c>
      <c r="D35" s="14">
        <f t="shared" si="17"/>
        <v>100</v>
      </c>
      <c r="E35" s="14" t="e">
        <f t="shared" si="0"/>
        <v>#REF!</v>
      </c>
      <c r="F35" s="3" t="s">
        <v>42</v>
      </c>
      <c r="G35" s="3" t="s">
        <v>115</v>
      </c>
      <c r="H35" s="3" t="s">
        <v>49</v>
      </c>
      <c r="I35" s="17" t="s">
        <v>68</v>
      </c>
      <c r="J35" s="18" t="s">
        <v>46</v>
      </c>
      <c r="K35" s="3" t="s">
        <v>47</v>
      </c>
      <c r="L35" s="3" t="s">
        <v>47</v>
      </c>
      <c r="M35" s="3" t="s">
        <v>47</v>
      </c>
      <c r="N35" s="3" t="s">
        <v>47</v>
      </c>
      <c r="O35" s="3" t="s">
        <v>47</v>
      </c>
      <c r="P35" s="3" t="s">
        <v>47</v>
      </c>
      <c r="Q35" s="3" t="s">
        <v>47</v>
      </c>
      <c r="R35" s="3" t="s">
        <v>47</v>
      </c>
      <c r="S35" s="3" t="s">
        <v>47</v>
      </c>
      <c r="T35" s="3" t="s">
        <v>59</v>
      </c>
      <c r="U35" s="3" t="s">
        <v>59</v>
      </c>
      <c r="V35" s="3" t="s">
        <v>47</v>
      </c>
      <c r="W35" s="3" t="s">
        <v>47</v>
      </c>
      <c r="X35" s="3" t="s">
        <v>47</v>
      </c>
      <c r="Y35" s="3" t="s">
        <v>47</v>
      </c>
      <c r="Z35" s="3" t="s">
        <v>47</v>
      </c>
      <c r="AA35" s="3" t="s">
        <v>47</v>
      </c>
      <c r="AB35" s="3" t="s">
        <v>47</v>
      </c>
      <c r="AC35" s="3" t="s">
        <v>47</v>
      </c>
      <c r="AD35" s="3" t="s">
        <v>47</v>
      </c>
      <c r="AE35" s="3" t="s">
        <v>47</v>
      </c>
      <c r="AF35" s="3" t="s">
        <v>47</v>
      </c>
      <c r="AG35" s="3" t="s">
        <v>47</v>
      </c>
      <c r="AH35" s="3" t="s">
        <v>47</v>
      </c>
      <c r="AI35" s="3" t="s">
        <v>47</v>
      </c>
      <c r="AJ35" s="3" t="s">
        <v>59</v>
      </c>
      <c r="AK35" s="3" t="s">
        <v>47</v>
      </c>
      <c r="AL35" s="3" t="s">
        <v>47</v>
      </c>
      <c r="AM35" s="3" t="s">
        <v>47</v>
      </c>
      <c r="AN35" s="3" t="s">
        <v>47</v>
      </c>
      <c r="AO35" s="3" t="s">
        <v>47</v>
      </c>
      <c r="AP35" s="3" t="s">
        <v>47</v>
      </c>
      <c r="AQ35" s="3" t="s">
        <v>47</v>
      </c>
      <c r="AR35" s="3" t="s">
        <v>47</v>
      </c>
      <c r="AS35" s="3" t="s">
        <v>47</v>
      </c>
      <c r="AT35" s="3" t="s">
        <v>47</v>
      </c>
      <c r="AU35" s="3" t="s">
        <v>47</v>
      </c>
      <c r="AV35" s="3" t="s">
        <v>47</v>
      </c>
      <c r="AW35" s="3" t="s">
        <v>47</v>
      </c>
      <c r="AX35" s="3" t="s">
        <v>47</v>
      </c>
      <c r="AY35" s="3">
        <f t="shared" si="18"/>
        <v>61</v>
      </c>
      <c r="AZ35" s="3">
        <f t="shared" si="19"/>
        <v>51</v>
      </c>
      <c r="BA35" s="3">
        <f t="shared" si="20"/>
        <v>3</v>
      </c>
      <c r="BB35" s="3">
        <f t="shared" si="21"/>
        <v>1</v>
      </c>
      <c r="BD35" s="3">
        <f t="shared" si="22"/>
        <v>14</v>
      </c>
      <c r="BE35" s="3">
        <f t="shared" si="23"/>
        <v>14</v>
      </c>
      <c r="BF35" s="3">
        <f t="shared" si="24"/>
        <v>8</v>
      </c>
      <c r="BG35" s="3">
        <f t="shared" si="25"/>
        <v>39</v>
      </c>
      <c r="BH35" s="3">
        <f t="shared" si="26"/>
        <v>29</v>
      </c>
      <c r="BI35" s="3">
        <f t="shared" si="1"/>
        <v>2</v>
      </c>
      <c r="BJ35" s="3">
        <f t="shared" si="27"/>
        <v>8</v>
      </c>
      <c r="BK35" s="3">
        <f t="shared" si="28"/>
        <v>8</v>
      </c>
      <c r="BL35" s="3">
        <f t="shared" si="29"/>
        <v>8</v>
      </c>
      <c r="BM35" s="3" t="e">
        <f t="shared" si="2"/>
        <v>#REF!</v>
      </c>
      <c r="BN35" s="3" t="e">
        <f t="shared" si="3"/>
        <v>#REF!</v>
      </c>
      <c r="BO35" s="3">
        <f t="shared" si="4"/>
        <v>2</v>
      </c>
      <c r="BP35" s="3" t="e">
        <f t="shared" si="5"/>
        <v>#REF!</v>
      </c>
      <c r="BQ35" s="3" t="e">
        <f t="shared" si="6"/>
        <v>#REF!</v>
      </c>
      <c r="BR35" s="3">
        <f t="shared" si="7"/>
        <v>2</v>
      </c>
      <c r="BS35" s="19" t="e">
        <f t="shared" si="8"/>
        <v>#REF!</v>
      </c>
      <c r="BT35" s="19" t="e">
        <f t="shared" si="9"/>
        <v>#REF!</v>
      </c>
      <c r="BU35" s="19">
        <f t="shared" si="10"/>
        <v>2</v>
      </c>
      <c r="BV35" s="19" t="e">
        <f t="shared" si="11"/>
        <v>#REF!</v>
      </c>
      <c r="BW35" s="19" t="e">
        <f t="shared" si="12"/>
        <v>#REF!</v>
      </c>
      <c r="BX35" s="19">
        <f t="shared" si="13"/>
        <v>2</v>
      </c>
    </row>
    <row r="36" spans="1:76" ht="15.75" customHeight="1" thickBot="1" x14ac:dyDescent="0.25">
      <c r="A36" s="14">
        <f t="shared" si="14"/>
        <v>84.375</v>
      </c>
      <c r="B36" s="14">
        <f t="shared" si="15"/>
        <v>100</v>
      </c>
      <c r="C36" s="14">
        <f t="shared" si="16"/>
        <v>75</v>
      </c>
      <c r="D36" s="14">
        <f t="shared" si="17"/>
        <v>100</v>
      </c>
      <c r="E36" s="14" t="e">
        <f t="shared" si="0"/>
        <v>#REF!</v>
      </c>
      <c r="F36" s="3" t="s">
        <v>42</v>
      </c>
      <c r="G36" s="3" t="s">
        <v>116</v>
      </c>
      <c r="H36" s="3" t="s">
        <v>117</v>
      </c>
      <c r="I36" s="17" t="s">
        <v>118</v>
      </c>
      <c r="J36" s="18" t="s">
        <v>46</v>
      </c>
      <c r="K36" s="3" t="s">
        <v>47</v>
      </c>
      <c r="L36" s="3" t="s">
        <v>47</v>
      </c>
      <c r="M36" s="3" t="s">
        <v>47</v>
      </c>
      <c r="N36" s="3" t="s">
        <v>47</v>
      </c>
      <c r="O36" s="3" t="s">
        <v>47</v>
      </c>
      <c r="P36" s="3" t="s">
        <v>47</v>
      </c>
      <c r="Q36" s="3" t="s">
        <v>47</v>
      </c>
      <c r="R36" s="3" t="s">
        <v>47</v>
      </c>
      <c r="S36" s="3" t="s">
        <v>47</v>
      </c>
      <c r="T36" s="3" t="s">
        <v>47</v>
      </c>
      <c r="U36" s="3" t="s">
        <v>47</v>
      </c>
      <c r="V36" s="3" t="s">
        <v>47</v>
      </c>
      <c r="W36" s="3" t="s">
        <v>47</v>
      </c>
      <c r="X36" s="3" t="s">
        <v>47</v>
      </c>
      <c r="Y36" s="3" t="s">
        <v>47</v>
      </c>
      <c r="Z36" s="3" t="s">
        <v>47</v>
      </c>
      <c r="AA36" s="3" t="s">
        <v>47</v>
      </c>
      <c r="AB36" s="3" t="s">
        <v>47</v>
      </c>
      <c r="AC36" s="3" t="s">
        <v>47</v>
      </c>
      <c r="AD36" s="3" t="s">
        <v>47</v>
      </c>
      <c r="AE36" s="3" t="s">
        <v>47</v>
      </c>
      <c r="AF36" s="3" t="s">
        <v>47</v>
      </c>
      <c r="AG36" s="3" t="s">
        <v>47</v>
      </c>
      <c r="AH36" s="3" t="s">
        <v>47</v>
      </c>
      <c r="AI36" s="3" t="s">
        <v>47</v>
      </c>
      <c r="AJ36" s="3" t="s">
        <v>47</v>
      </c>
      <c r="AK36" s="3" t="s">
        <v>47</v>
      </c>
      <c r="AL36" s="3" t="s">
        <v>47</v>
      </c>
      <c r="AM36" s="3" t="s">
        <v>47</v>
      </c>
      <c r="AN36" s="3" t="s">
        <v>47</v>
      </c>
      <c r="AO36" s="3" t="s">
        <v>47</v>
      </c>
      <c r="AP36" s="3" t="s">
        <v>47</v>
      </c>
      <c r="AQ36" s="3" t="s">
        <v>47</v>
      </c>
      <c r="AR36" s="3" t="s">
        <v>47</v>
      </c>
      <c r="AS36" s="3" t="s">
        <v>47</v>
      </c>
      <c r="AT36" s="3" t="s">
        <v>47</v>
      </c>
      <c r="AU36" s="3" t="s">
        <v>59</v>
      </c>
      <c r="AV36" s="3" t="s">
        <v>47</v>
      </c>
      <c r="AW36" s="3" t="s">
        <v>47</v>
      </c>
      <c r="AX36" s="3" t="s">
        <v>47</v>
      </c>
      <c r="AY36" s="3">
        <f t="shared" si="18"/>
        <v>64</v>
      </c>
      <c r="AZ36" s="3">
        <f t="shared" si="19"/>
        <v>54</v>
      </c>
      <c r="BA36" s="3">
        <f t="shared" si="20"/>
        <v>1</v>
      </c>
      <c r="BB36" s="3">
        <f t="shared" si="21"/>
        <v>1</v>
      </c>
      <c r="BD36" s="3">
        <f t="shared" si="22"/>
        <v>17</v>
      </c>
      <c r="BE36" s="3">
        <f t="shared" si="23"/>
        <v>17</v>
      </c>
      <c r="BF36" s="3">
        <f t="shared" si="24"/>
        <v>8</v>
      </c>
      <c r="BG36" s="3">
        <f t="shared" si="25"/>
        <v>40</v>
      </c>
      <c r="BH36" s="3">
        <f t="shared" si="26"/>
        <v>30</v>
      </c>
      <c r="BI36" s="3">
        <f t="shared" si="1"/>
        <v>2</v>
      </c>
      <c r="BJ36" s="3">
        <f t="shared" si="27"/>
        <v>7</v>
      </c>
      <c r="BK36" s="3">
        <f t="shared" si="28"/>
        <v>7</v>
      </c>
      <c r="BL36" s="3">
        <f t="shared" si="29"/>
        <v>8</v>
      </c>
      <c r="BM36" s="3" t="e">
        <f t="shared" si="2"/>
        <v>#REF!</v>
      </c>
      <c r="BN36" s="3" t="e">
        <f t="shared" si="3"/>
        <v>#REF!</v>
      </c>
      <c r="BO36" s="3">
        <f t="shared" si="4"/>
        <v>2</v>
      </c>
      <c r="BP36" s="3" t="e">
        <f t="shared" si="5"/>
        <v>#REF!</v>
      </c>
      <c r="BQ36" s="3" t="e">
        <f t="shared" si="6"/>
        <v>#REF!</v>
      </c>
      <c r="BR36" s="3">
        <f t="shared" si="7"/>
        <v>2</v>
      </c>
      <c r="BS36" s="19" t="e">
        <f t="shared" si="8"/>
        <v>#REF!</v>
      </c>
      <c r="BT36" s="19" t="e">
        <f t="shared" si="9"/>
        <v>#REF!</v>
      </c>
      <c r="BU36" s="19">
        <f t="shared" si="10"/>
        <v>2</v>
      </c>
      <c r="BV36" s="19" t="e">
        <f t="shared" si="11"/>
        <v>#REF!</v>
      </c>
      <c r="BW36" s="19" t="e">
        <f t="shared" si="12"/>
        <v>#REF!</v>
      </c>
      <c r="BX36" s="19">
        <f t="shared" si="13"/>
        <v>2</v>
      </c>
    </row>
    <row r="37" spans="1:76" ht="15.75" customHeight="1" thickBot="1" x14ac:dyDescent="0.25">
      <c r="A37" s="14">
        <f t="shared" si="14"/>
        <v>81.481481481481481</v>
      </c>
      <c r="B37" s="14">
        <f t="shared" si="15"/>
        <v>100</v>
      </c>
      <c r="C37" s="14">
        <f t="shared" si="16"/>
        <v>71.428571428571431</v>
      </c>
      <c r="D37" s="14">
        <f t="shared" si="17"/>
        <v>100</v>
      </c>
      <c r="E37" s="14" t="e">
        <f t="shared" si="0"/>
        <v>#REF!</v>
      </c>
      <c r="F37" s="3" t="s">
        <v>42</v>
      </c>
      <c r="G37" s="3" t="s">
        <v>119</v>
      </c>
      <c r="H37" s="3" t="s">
        <v>81</v>
      </c>
      <c r="I37" s="17" t="s">
        <v>85</v>
      </c>
      <c r="J37" s="18" t="s">
        <v>46</v>
      </c>
      <c r="K37" s="3" t="s">
        <v>59</v>
      </c>
      <c r="L37" s="3" t="s">
        <v>47</v>
      </c>
      <c r="M37" s="3" t="s">
        <v>47</v>
      </c>
      <c r="N37" s="3" t="s">
        <v>47</v>
      </c>
      <c r="O37" s="3" t="s">
        <v>47</v>
      </c>
      <c r="P37" s="3" t="s">
        <v>59</v>
      </c>
      <c r="Q37" s="3" t="s">
        <v>47</v>
      </c>
      <c r="R37" s="3" t="s">
        <v>47</v>
      </c>
      <c r="S37" s="3" t="s">
        <v>47</v>
      </c>
      <c r="T37" s="3" t="s">
        <v>47</v>
      </c>
      <c r="U37" s="3" t="s">
        <v>47</v>
      </c>
      <c r="V37" s="3" t="s">
        <v>47</v>
      </c>
      <c r="W37" s="3" t="s">
        <v>47</v>
      </c>
      <c r="X37" s="3" t="s">
        <v>47</v>
      </c>
      <c r="Y37" s="3" t="s">
        <v>47</v>
      </c>
      <c r="Z37" s="3" t="s">
        <v>47</v>
      </c>
      <c r="AA37" s="3" t="s">
        <v>47</v>
      </c>
      <c r="AB37" s="3" t="s">
        <v>47</v>
      </c>
      <c r="AC37" s="3" t="s">
        <v>47</v>
      </c>
      <c r="AD37" s="3" t="s">
        <v>47</v>
      </c>
      <c r="AE37" s="3" t="s">
        <v>47</v>
      </c>
      <c r="AF37" s="3" t="s">
        <v>47</v>
      </c>
      <c r="AG37" s="3" t="s">
        <v>47</v>
      </c>
      <c r="AH37" s="3" t="s">
        <v>47</v>
      </c>
      <c r="AI37" s="3" t="s">
        <v>47</v>
      </c>
      <c r="AJ37" s="3" t="s">
        <v>47</v>
      </c>
      <c r="AK37" s="3" t="s">
        <v>47</v>
      </c>
      <c r="AL37" s="3" t="s">
        <v>47</v>
      </c>
      <c r="AM37" s="3" t="s">
        <v>47</v>
      </c>
      <c r="AN37" s="3" t="s">
        <v>47</v>
      </c>
      <c r="AO37" s="3" t="s">
        <v>47</v>
      </c>
      <c r="AP37" s="3" t="s">
        <v>47</v>
      </c>
      <c r="AQ37" s="3" t="s">
        <v>47</v>
      </c>
      <c r="AR37" s="3" t="s">
        <v>47</v>
      </c>
      <c r="AS37" s="3" t="s">
        <v>47</v>
      </c>
      <c r="AT37" s="3" t="s">
        <v>59</v>
      </c>
      <c r="AU37" s="3" t="s">
        <v>47</v>
      </c>
      <c r="AV37" s="3" t="s">
        <v>47</v>
      </c>
      <c r="AW37" s="3" t="s">
        <v>47</v>
      </c>
      <c r="AX37" s="3" t="s">
        <v>47</v>
      </c>
      <c r="AY37" s="3">
        <f t="shared" si="18"/>
        <v>54</v>
      </c>
      <c r="AZ37" s="3">
        <f t="shared" si="19"/>
        <v>44</v>
      </c>
      <c r="BA37" s="3">
        <f t="shared" si="20"/>
        <v>11</v>
      </c>
      <c r="BB37" s="3">
        <f t="shared" si="21"/>
        <v>1</v>
      </c>
      <c r="BD37" s="3">
        <f t="shared" si="22"/>
        <v>12</v>
      </c>
      <c r="BE37" s="3">
        <f t="shared" si="23"/>
        <v>12</v>
      </c>
      <c r="BF37" s="3">
        <f t="shared" si="24"/>
        <v>8</v>
      </c>
      <c r="BG37" s="3">
        <f t="shared" si="25"/>
        <v>35</v>
      </c>
      <c r="BH37" s="3">
        <f t="shared" si="26"/>
        <v>25</v>
      </c>
      <c r="BI37" s="3">
        <f t="shared" si="1"/>
        <v>2</v>
      </c>
      <c r="BJ37" s="3">
        <f t="shared" si="27"/>
        <v>7</v>
      </c>
      <c r="BK37" s="3">
        <f t="shared" si="28"/>
        <v>7</v>
      </c>
      <c r="BL37" s="3">
        <f t="shared" si="29"/>
        <v>8</v>
      </c>
      <c r="BM37" s="3" t="e">
        <f t="shared" si="2"/>
        <v>#REF!</v>
      </c>
      <c r="BN37" s="3" t="e">
        <f t="shared" si="3"/>
        <v>#REF!</v>
      </c>
      <c r="BO37" s="3">
        <f t="shared" si="4"/>
        <v>2</v>
      </c>
      <c r="BP37" s="3" t="e">
        <f t="shared" si="5"/>
        <v>#REF!</v>
      </c>
      <c r="BQ37" s="3" t="e">
        <f t="shared" si="6"/>
        <v>#REF!</v>
      </c>
      <c r="BR37" s="3">
        <f t="shared" si="7"/>
        <v>2</v>
      </c>
      <c r="BS37" s="19" t="e">
        <f t="shared" si="8"/>
        <v>#REF!</v>
      </c>
      <c r="BT37" s="19" t="e">
        <f t="shared" si="9"/>
        <v>#REF!</v>
      </c>
      <c r="BU37" s="19">
        <f t="shared" si="10"/>
        <v>2</v>
      </c>
      <c r="BV37" s="19" t="e">
        <f t="shared" si="11"/>
        <v>#REF!</v>
      </c>
      <c r="BW37" s="19" t="e">
        <f t="shared" si="12"/>
        <v>#REF!</v>
      </c>
      <c r="BX37" s="19">
        <f t="shared" si="13"/>
        <v>2</v>
      </c>
    </row>
    <row r="38" spans="1:76" ht="15.75" customHeight="1" thickBot="1" x14ac:dyDescent="0.25">
      <c r="A38" s="14">
        <f t="shared" si="14"/>
        <v>100</v>
      </c>
      <c r="B38" s="14">
        <f t="shared" si="15"/>
        <v>100</v>
      </c>
      <c r="C38" s="14">
        <f t="shared" si="16"/>
        <v>100</v>
      </c>
      <c r="D38" s="14">
        <f t="shared" si="17"/>
        <v>100</v>
      </c>
      <c r="E38" s="14" t="e">
        <f t="shared" si="0"/>
        <v>#REF!</v>
      </c>
      <c r="F38" s="3" t="s">
        <v>42</v>
      </c>
      <c r="G38" s="3" t="s">
        <v>120</v>
      </c>
      <c r="H38" s="3" t="s">
        <v>121</v>
      </c>
      <c r="I38" s="17" t="s">
        <v>50</v>
      </c>
      <c r="J38" s="18" t="s">
        <v>46</v>
      </c>
      <c r="K38" s="3" t="s">
        <v>47</v>
      </c>
      <c r="L38" s="3" t="s">
        <v>47</v>
      </c>
      <c r="M38" s="3" t="s">
        <v>47</v>
      </c>
      <c r="N38" s="3" t="s">
        <v>59</v>
      </c>
      <c r="O38" s="3" t="s">
        <v>47</v>
      </c>
      <c r="P38" s="3" t="s">
        <v>47</v>
      </c>
      <c r="Q38" s="3" t="s">
        <v>47</v>
      </c>
      <c r="R38" s="3" t="s">
        <v>47</v>
      </c>
      <c r="S38" s="3" t="s">
        <v>47</v>
      </c>
      <c r="T38" s="3" t="s">
        <v>47</v>
      </c>
      <c r="U38" s="3" t="s">
        <v>47</v>
      </c>
      <c r="V38" s="3" t="s">
        <v>47</v>
      </c>
      <c r="W38" s="3" t="s">
        <v>47</v>
      </c>
      <c r="X38" s="3" t="s">
        <v>47</v>
      </c>
      <c r="Y38" s="3" t="s">
        <v>47</v>
      </c>
      <c r="Z38" s="3" t="s">
        <v>47</v>
      </c>
      <c r="AA38" s="3" t="s">
        <v>47</v>
      </c>
      <c r="AB38" s="3" t="s">
        <v>47</v>
      </c>
      <c r="AC38" s="3" t="s">
        <v>47</v>
      </c>
      <c r="AD38" s="3" t="s">
        <v>47</v>
      </c>
      <c r="AE38" s="3" t="s">
        <v>47</v>
      </c>
      <c r="AF38" s="3" t="s">
        <v>59</v>
      </c>
      <c r="AG38" s="3" t="s">
        <v>47</v>
      </c>
      <c r="AH38" s="3" t="s">
        <v>47</v>
      </c>
      <c r="AI38" s="3" t="s">
        <v>47</v>
      </c>
      <c r="AJ38" s="3" t="s">
        <v>47</v>
      </c>
      <c r="AK38" s="3" t="s">
        <v>47</v>
      </c>
      <c r="AL38" s="3" t="s">
        <v>47</v>
      </c>
      <c r="AM38" s="3" t="s">
        <v>47</v>
      </c>
      <c r="AN38" s="3" t="s">
        <v>47</v>
      </c>
      <c r="AO38" s="3" t="s">
        <v>47</v>
      </c>
      <c r="AP38" s="3" t="s">
        <v>47</v>
      </c>
      <c r="AQ38" s="3" t="s">
        <v>47</v>
      </c>
      <c r="AR38" s="3" t="s">
        <v>47</v>
      </c>
      <c r="AS38" s="3" t="s">
        <v>47</v>
      </c>
      <c r="AT38" s="3" t="s">
        <v>47</v>
      </c>
      <c r="AU38" s="3" t="s">
        <v>47</v>
      </c>
      <c r="AV38" s="3" t="s">
        <v>47</v>
      </c>
      <c r="AW38" s="3" t="s">
        <v>47</v>
      </c>
      <c r="AX38" s="3" t="s">
        <v>47</v>
      </c>
      <c r="AY38" s="3">
        <f t="shared" si="18"/>
        <v>54</v>
      </c>
      <c r="AZ38" s="3">
        <f t="shared" si="19"/>
        <v>54</v>
      </c>
      <c r="BA38" s="3">
        <f t="shared" si="20"/>
        <v>6</v>
      </c>
      <c r="BB38" s="3">
        <f t="shared" si="21"/>
        <v>1</v>
      </c>
      <c r="BD38" s="3">
        <f t="shared" si="22"/>
        <v>17</v>
      </c>
      <c r="BE38" s="3">
        <f t="shared" si="23"/>
        <v>17</v>
      </c>
      <c r="BF38" s="3">
        <f t="shared" si="24"/>
        <v>8</v>
      </c>
      <c r="BG38" s="3">
        <f t="shared" si="25"/>
        <v>29</v>
      </c>
      <c r="BH38" s="3">
        <f t="shared" si="26"/>
        <v>29</v>
      </c>
      <c r="BI38" s="3">
        <f t="shared" si="1"/>
        <v>2</v>
      </c>
      <c r="BJ38" s="3">
        <f t="shared" si="27"/>
        <v>8</v>
      </c>
      <c r="BK38" s="3">
        <f t="shared" si="28"/>
        <v>8</v>
      </c>
      <c r="BL38" s="3">
        <f t="shared" si="29"/>
        <v>8</v>
      </c>
      <c r="BM38" s="3" t="e">
        <f t="shared" si="2"/>
        <v>#REF!</v>
      </c>
      <c r="BN38" s="3" t="e">
        <f t="shared" si="3"/>
        <v>#REF!</v>
      </c>
      <c r="BO38" s="3">
        <f t="shared" si="4"/>
        <v>2</v>
      </c>
      <c r="BP38" s="3" t="e">
        <f t="shared" si="5"/>
        <v>#REF!</v>
      </c>
      <c r="BQ38" s="3" t="e">
        <f t="shared" si="6"/>
        <v>#REF!</v>
      </c>
      <c r="BR38" s="3">
        <f t="shared" si="7"/>
        <v>2</v>
      </c>
      <c r="BS38" s="19" t="e">
        <f t="shared" si="8"/>
        <v>#REF!</v>
      </c>
      <c r="BT38" s="19" t="e">
        <f t="shared" si="9"/>
        <v>#REF!</v>
      </c>
      <c r="BU38" s="19">
        <f t="shared" si="10"/>
        <v>2</v>
      </c>
      <c r="BV38" s="19" t="e">
        <f t="shared" si="11"/>
        <v>#REF!</v>
      </c>
      <c r="BW38" s="19" t="e">
        <f t="shared" si="12"/>
        <v>#REF!</v>
      </c>
      <c r="BX38" s="19">
        <f t="shared" si="13"/>
        <v>2</v>
      </c>
    </row>
    <row r="39" spans="1:76" ht="15.75" customHeight="1" thickBot="1" x14ac:dyDescent="0.25">
      <c r="A39" s="14">
        <f t="shared" si="14"/>
        <v>84.615384615384613</v>
      </c>
      <c r="B39" s="14">
        <f t="shared" si="15"/>
        <v>100</v>
      </c>
      <c r="C39" s="14">
        <f t="shared" si="16"/>
        <v>75</v>
      </c>
      <c r="D39" s="14">
        <f t="shared" si="17"/>
        <v>100</v>
      </c>
      <c r="E39" s="14" t="e">
        <f t="shared" si="0"/>
        <v>#REF!</v>
      </c>
      <c r="F39" s="3" t="s">
        <v>42</v>
      </c>
      <c r="G39" s="3" t="s">
        <v>122</v>
      </c>
      <c r="H39" s="3" t="s">
        <v>123</v>
      </c>
      <c r="I39" s="17" t="s">
        <v>124</v>
      </c>
      <c r="J39" s="18" t="s">
        <v>46</v>
      </c>
      <c r="K39" s="3" t="s">
        <v>47</v>
      </c>
      <c r="L39" s="3" t="s">
        <v>47</v>
      </c>
      <c r="M39" s="3" t="s">
        <v>47</v>
      </c>
      <c r="N39" s="3" t="s">
        <v>47</v>
      </c>
      <c r="O39" s="3" t="s">
        <v>47</v>
      </c>
      <c r="P39" s="3" t="s">
        <v>47</v>
      </c>
      <c r="Q39" s="3" t="s">
        <v>47</v>
      </c>
      <c r="R39" s="3" t="s">
        <v>47</v>
      </c>
      <c r="S39" s="3" t="s">
        <v>47</v>
      </c>
      <c r="T39" s="3" t="s">
        <v>47</v>
      </c>
      <c r="U39" s="3" t="s">
        <v>47</v>
      </c>
      <c r="V39" s="3" t="s">
        <v>47</v>
      </c>
      <c r="W39" s="3" t="s">
        <v>47</v>
      </c>
      <c r="X39" s="3" t="s">
        <v>47</v>
      </c>
      <c r="Y39" s="3" t="s">
        <v>47</v>
      </c>
      <c r="Z39" s="3" t="s">
        <v>47</v>
      </c>
      <c r="AA39" s="3" t="s">
        <v>47</v>
      </c>
      <c r="AB39" s="3" t="s">
        <v>47</v>
      </c>
      <c r="AC39" s="3" t="s">
        <v>47</v>
      </c>
      <c r="AD39" s="3" t="s">
        <v>47</v>
      </c>
      <c r="AE39" s="3" t="s">
        <v>47</v>
      </c>
      <c r="AF39" s="3" t="s">
        <v>47</v>
      </c>
      <c r="AG39" s="3" t="s">
        <v>47</v>
      </c>
      <c r="AH39" s="3" t="s">
        <v>47</v>
      </c>
      <c r="AI39" s="3" t="s">
        <v>47</v>
      </c>
      <c r="AJ39" s="3" t="s">
        <v>47</v>
      </c>
      <c r="AK39" s="3" t="s">
        <v>47</v>
      </c>
      <c r="AL39" s="3" t="s">
        <v>47</v>
      </c>
      <c r="AM39" s="3" t="s">
        <v>47</v>
      </c>
      <c r="AN39" s="3" t="s">
        <v>47</v>
      </c>
      <c r="AO39" s="3" t="s">
        <v>47</v>
      </c>
      <c r="AP39" s="3" t="s">
        <v>47</v>
      </c>
      <c r="AQ39" s="3" t="s">
        <v>47</v>
      </c>
      <c r="AR39" s="3" t="s">
        <v>47</v>
      </c>
      <c r="AS39" s="3" t="s">
        <v>47</v>
      </c>
      <c r="AT39" s="3" t="s">
        <v>47</v>
      </c>
      <c r="AU39" s="3" t="s">
        <v>47</v>
      </c>
      <c r="AV39" s="3" t="s">
        <v>47</v>
      </c>
      <c r="AW39" s="3" t="s">
        <v>47</v>
      </c>
      <c r="AX39" s="3" t="s">
        <v>47</v>
      </c>
      <c r="AY39" s="3">
        <f t="shared" si="18"/>
        <v>65</v>
      </c>
      <c r="AZ39" s="3">
        <f t="shared" si="19"/>
        <v>55</v>
      </c>
      <c r="BA39" s="3">
        <f t="shared" si="20"/>
        <v>0</v>
      </c>
      <c r="BB39" s="3">
        <f t="shared" si="21"/>
        <v>1</v>
      </c>
      <c r="BD39" s="3">
        <f t="shared" si="22"/>
        <v>17</v>
      </c>
      <c r="BE39" s="3">
        <f t="shared" si="23"/>
        <v>17</v>
      </c>
      <c r="BF39" s="3">
        <f t="shared" si="24"/>
        <v>8</v>
      </c>
      <c r="BG39" s="3">
        <f t="shared" si="25"/>
        <v>40</v>
      </c>
      <c r="BH39" s="3">
        <f t="shared" si="26"/>
        <v>30</v>
      </c>
      <c r="BI39" s="3">
        <f t="shared" si="1"/>
        <v>2</v>
      </c>
      <c r="BJ39" s="3">
        <f t="shared" si="27"/>
        <v>8</v>
      </c>
      <c r="BK39" s="3">
        <f t="shared" si="28"/>
        <v>8</v>
      </c>
      <c r="BL39" s="3">
        <f t="shared" si="29"/>
        <v>8</v>
      </c>
      <c r="BM39" s="3" t="e">
        <f t="shared" si="2"/>
        <v>#REF!</v>
      </c>
      <c r="BN39" s="3" t="e">
        <f t="shared" si="3"/>
        <v>#REF!</v>
      </c>
      <c r="BO39" s="3">
        <f t="shared" si="4"/>
        <v>2</v>
      </c>
      <c r="BP39" s="3" t="e">
        <f t="shared" si="5"/>
        <v>#REF!</v>
      </c>
      <c r="BQ39" s="3" t="e">
        <f t="shared" si="6"/>
        <v>#REF!</v>
      </c>
      <c r="BR39" s="3">
        <f t="shared" si="7"/>
        <v>2</v>
      </c>
      <c r="BS39" s="19" t="e">
        <f t="shared" si="8"/>
        <v>#REF!</v>
      </c>
      <c r="BT39" s="19" t="e">
        <f t="shared" si="9"/>
        <v>#REF!</v>
      </c>
      <c r="BU39" s="19">
        <f t="shared" si="10"/>
        <v>2</v>
      </c>
      <c r="BV39" s="19" t="e">
        <f t="shared" si="11"/>
        <v>#REF!</v>
      </c>
      <c r="BW39" s="19" t="e">
        <f t="shared" si="12"/>
        <v>#REF!</v>
      </c>
      <c r="BX39" s="19">
        <f t="shared" si="13"/>
        <v>2</v>
      </c>
    </row>
    <row r="40" spans="1:76" ht="15.75" customHeight="1" thickBot="1" x14ac:dyDescent="0.25">
      <c r="A40" s="14">
        <f t="shared" si="14"/>
        <v>81.818181818181827</v>
      </c>
      <c r="B40" s="14">
        <f t="shared" si="15"/>
        <v>100</v>
      </c>
      <c r="C40" s="14">
        <f t="shared" si="16"/>
        <v>75</v>
      </c>
      <c r="D40" s="14">
        <f t="shared" si="17"/>
        <v>100</v>
      </c>
      <c r="E40" s="14" t="e">
        <f t="shared" si="0"/>
        <v>#REF!</v>
      </c>
      <c r="F40" s="3" t="s">
        <v>42</v>
      </c>
      <c r="G40" s="3" t="s">
        <v>125</v>
      </c>
      <c r="H40" s="3" t="s">
        <v>126</v>
      </c>
      <c r="I40" s="17" t="s">
        <v>127</v>
      </c>
      <c r="J40" s="18" t="s">
        <v>46</v>
      </c>
      <c r="K40" s="3" t="s">
        <v>47</v>
      </c>
      <c r="L40" s="3" t="s">
        <v>47</v>
      </c>
      <c r="M40" s="3" t="s">
        <v>47</v>
      </c>
      <c r="N40" s="3" t="s">
        <v>47</v>
      </c>
      <c r="O40" s="3" t="s">
        <v>47</v>
      </c>
      <c r="P40" s="3" t="s">
        <v>47</v>
      </c>
      <c r="Q40" s="3" t="s">
        <v>47</v>
      </c>
      <c r="R40" s="3" t="s">
        <v>47</v>
      </c>
      <c r="S40" s="3" t="s">
        <v>47</v>
      </c>
      <c r="T40" s="3" t="s">
        <v>59</v>
      </c>
      <c r="U40" s="3" t="s">
        <v>59</v>
      </c>
      <c r="V40" s="3" t="s">
        <v>59</v>
      </c>
      <c r="W40" s="3" t="s">
        <v>47</v>
      </c>
      <c r="X40" s="3" t="s">
        <v>47</v>
      </c>
      <c r="Y40" s="3" t="s">
        <v>47</v>
      </c>
      <c r="Z40" s="3" t="s">
        <v>47</v>
      </c>
      <c r="AA40" s="3" t="s">
        <v>47</v>
      </c>
      <c r="AB40" s="3" t="s">
        <v>47</v>
      </c>
      <c r="AC40" s="3" t="s">
        <v>47</v>
      </c>
      <c r="AD40" s="3" t="s">
        <v>47</v>
      </c>
      <c r="AE40" s="3" t="s">
        <v>47</v>
      </c>
      <c r="AF40" s="3" t="s">
        <v>47</v>
      </c>
      <c r="AG40" s="3" t="s">
        <v>47</v>
      </c>
      <c r="AH40" s="3" t="s">
        <v>47</v>
      </c>
      <c r="AI40" s="3" t="s">
        <v>47</v>
      </c>
      <c r="AJ40" s="3" t="s">
        <v>47</v>
      </c>
      <c r="AK40" s="3" t="s">
        <v>47</v>
      </c>
      <c r="AL40" s="3" t="s">
        <v>47</v>
      </c>
      <c r="AM40" s="3" t="s">
        <v>47</v>
      </c>
      <c r="AN40" s="3" t="s">
        <v>47</v>
      </c>
      <c r="AO40" s="3" t="s">
        <v>59</v>
      </c>
      <c r="AP40" s="3" t="s">
        <v>59</v>
      </c>
      <c r="AQ40" s="3" t="s">
        <v>59</v>
      </c>
      <c r="AR40" s="3" t="s">
        <v>59</v>
      </c>
      <c r="AS40" s="3" t="s">
        <v>59</v>
      </c>
      <c r="AT40" s="3" t="s">
        <v>59</v>
      </c>
      <c r="AU40" s="3" t="s">
        <v>47</v>
      </c>
      <c r="AV40" s="3" t="s">
        <v>47</v>
      </c>
      <c r="AW40" s="3" t="s">
        <v>47</v>
      </c>
      <c r="AX40" s="3" t="s">
        <v>47</v>
      </c>
      <c r="AY40" s="3">
        <f t="shared" si="18"/>
        <v>55</v>
      </c>
      <c r="AZ40" s="3">
        <f t="shared" si="19"/>
        <v>45</v>
      </c>
      <c r="BA40" s="3">
        <f t="shared" si="20"/>
        <v>9</v>
      </c>
      <c r="BB40" s="3">
        <f t="shared" si="21"/>
        <v>1</v>
      </c>
      <c r="BD40" s="3">
        <f t="shared" si="22"/>
        <v>13</v>
      </c>
      <c r="BE40" s="3">
        <f t="shared" si="23"/>
        <v>13</v>
      </c>
      <c r="BF40" s="3">
        <f t="shared" si="24"/>
        <v>8</v>
      </c>
      <c r="BG40" s="3">
        <f t="shared" si="25"/>
        <v>40</v>
      </c>
      <c r="BH40" s="3">
        <f t="shared" si="26"/>
        <v>30</v>
      </c>
      <c r="BI40" s="3">
        <f t="shared" si="1"/>
        <v>2</v>
      </c>
      <c r="BJ40" s="3">
        <f t="shared" si="27"/>
        <v>2</v>
      </c>
      <c r="BK40" s="3">
        <f t="shared" si="28"/>
        <v>2</v>
      </c>
      <c r="BL40" s="3">
        <f t="shared" si="29"/>
        <v>8</v>
      </c>
      <c r="BM40" s="3" t="e">
        <f t="shared" si="2"/>
        <v>#REF!</v>
      </c>
      <c r="BN40" s="3" t="e">
        <f t="shared" si="3"/>
        <v>#REF!</v>
      </c>
      <c r="BO40" s="3">
        <f t="shared" si="4"/>
        <v>2</v>
      </c>
      <c r="BP40" s="3" t="e">
        <f t="shared" si="5"/>
        <v>#REF!</v>
      </c>
      <c r="BQ40" s="3" t="e">
        <f t="shared" si="6"/>
        <v>#REF!</v>
      </c>
      <c r="BR40" s="3">
        <f t="shared" si="7"/>
        <v>2</v>
      </c>
      <c r="BS40" s="19" t="e">
        <f t="shared" si="8"/>
        <v>#REF!</v>
      </c>
      <c r="BT40" s="19" t="e">
        <f t="shared" si="9"/>
        <v>#REF!</v>
      </c>
      <c r="BU40" s="19">
        <f t="shared" si="10"/>
        <v>2</v>
      </c>
      <c r="BV40" s="19" t="e">
        <f t="shared" si="11"/>
        <v>#REF!</v>
      </c>
      <c r="BW40" s="19" t="e">
        <f t="shared" si="12"/>
        <v>#REF!</v>
      </c>
      <c r="BX40" s="19">
        <f t="shared" si="13"/>
        <v>2</v>
      </c>
    </row>
    <row r="41" spans="1:76" ht="15.75" customHeight="1" thickBot="1" x14ac:dyDescent="0.25">
      <c r="A41" s="14">
        <f t="shared" si="14"/>
        <v>82.758620689655174</v>
      </c>
      <c r="B41" s="14">
        <f t="shared" si="15"/>
        <v>100</v>
      </c>
      <c r="C41" s="14">
        <f t="shared" si="16"/>
        <v>74.358974358974365</v>
      </c>
      <c r="D41" s="14">
        <f t="shared" si="17"/>
        <v>100</v>
      </c>
      <c r="E41" s="14" t="e">
        <f t="shared" si="0"/>
        <v>#REF!</v>
      </c>
      <c r="F41" s="3" t="s">
        <v>42</v>
      </c>
      <c r="G41" s="3" t="s">
        <v>128</v>
      </c>
      <c r="H41" s="3" t="s">
        <v>129</v>
      </c>
      <c r="I41" s="17" t="s">
        <v>130</v>
      </c>
      <c r="J41" s="18" t="s">
        <v>46</v>
      </c>
      <c r="K41" s="3" t="s">
        <v>59</v>
      </c>
      <c r="L41" s="3" t="s">
        <v>47</v>
      </c>
      <c r="M41" s="3" t="s">
        <v>47</v>
      </c>
      <c r="N41" s="3" t="s">
        <v>47</v>
      </c>
      <c r="O41" s="3" t="s">
        <v>47</v>
      </c>
      <c r="P41" s="3" t="s">
        <v>47</v>
      </c>
      <c r="Q41" s="3" t="s">
        <v>47</v>
      </c>
      <c r="R41" s="3" t="s">
        <v>47</v>
      </c>
      <c r="S41" s="3" t="s">
        <v>47</v>
      </c>
      <c r="T41" s="3" t="s">
        <v>47</v>
      </c>
      <c r="U41" s="3" t="s">
        <v>47</v>
      </c>
      <c r="V41" s="3" t="s">
        <v>47</v>
      </c>
      <c r="W41" s="3" t="s">
        <v>59</v>
      </c>
      <c r="X41" s="3" t="s">
        <v>47</v>
      </c>
      <c r="Y41" s="3" t="s">
        <v>47</v>
      </c>
      <c r="Z41" s="3" t="s">
        <v>47</v>
      </c>
      <c r="AA41" s="3" t="s">
        <v>47</v>
      </c>
      <c r="AB41" s="3" t="s">
        <v>47</v>
      </c>
      <c r="AC41" s="3" t="s">
        <v>47</v>
      </c>
      <c r="AD41" s="3" t="s">
        <v>47</v>
      </c>
      <c r="AE41" s="3" t="s">
        <v>47</v>
      </c>
      <c r="AF41" s="3" t="s">
        <v>47</v>
      </c>
      <c r="AG41" s="3" t="s">
        <v>47</v>
      </c>
      <c r="AH41" s="3" t="s">
        <v>47</v>
      </c>
      <c r="AI41" s="3" t="s">
        <v>47</v>
      </c>
      <c r="AJ41" s="3" t="s">
        <v>47</v>
      </c>
      <c r="AK41" s="3" t="s">
        <v>47</v>
      </c>
      <c r="AL41" s="3" t="s">
        <v>59</v>
      </c>
      <c r="AM41" s="3" t="s">
        <v>47</v>
      </c>
      <c r="AN41" s="3" t="s">
        <v>47</v>
      </c>
      <c r="AO41" s="3" t="s">
        <v>47</v>
      </c>
      <c r="AP41" s="3" t="s">
        <v>47</v>
      </c>
      <c r="AQ41" s="3" t="s">
        <v>47</v>
      </c>
      <c r="AR41" s="3" t="s">
        <v>47</v>
      </c>
      <c r="AS41" s="3" t="s">
        <v>47</v>
      </c>
      <c r="AT41" s="3" t="s">
        <v>47</v>
      </c>
      <c r="AU41" s="3" t="s">
        <v>47</v>
      </c>
      <c r="AV41" s="3" t="s">
        <v>47</v>
      </c>
      <c r="AW41" s="3" t="s">
        <v>47</v>
      </c>
      <c r="AX41" s="3" t="s">
        <v>47</v>
      </c>
      <c r="AY41" s="3">
        <f t="shared" si="18"/>
        <v>58</v>
      </c>
      <c r="AZ41" s="3">
        <f t="shared" si="19"/>
        <v>48</v>
      </c>
      <c r="BA41" s="3">
        <f t="shared" si="20"/>
        <v>7</v>
      </c>
      <c r="BB41" s="3">
        <f t="shared" si="21"/>
        <v>1</v>
      </c>
      <c r="BD41" s="3">
        <f t="shared" si="22"/>
        <v>11</v>
      </c>
      <c r="BE41" s="3">
        <f t="shared" si="23"/>
        <v>11</v>
      </c>
      <c r="BF41" s="3">
        <f t="shared" si="24"/>
        <v>8</v>
      </c>
      <c r="BG41" s="3">
        <f t="shared" si="25"/>
        <v>39</v>
      </c>
      <c r="BH41" s="3">
        <f t="shared" si="26"/>
        <v>29</v>
      </c>
      <c r="BI41" s="3">
        <f t="shared" si="1"/>
        <v>2</v>
      </c>
      <c r="BJ41" s="3">
        <f t="shared" si="27"/>
        <v>8</v>
      </c>
      <c r="BK41" s="3">
        <f t="shared" si="28"/>
        <v>8</v>
      </c>
      <c r="BL41" s="3">
        <f t="shared" si="29"/>
        <v>8</v>
      </c>
      <c r="BM41" s="3" t="e">
        <f t="shared" si="2"/>
        <v>#REF!</v>
      </c>
      <c r="BN41" s="3" t="e">
        <f t="shared" si="3"/>
        <v>#REF!</v>
      </c>
      <c r="BO41" s="3">
        <f t="shared" si="4"/>
        <v>2</v>
      </c>
      <c r="BP41" s="3" t="e">
        <f t="shared" si="5"/>
        <v>#REF!</v>
      </c>
      <c r="BQ41" s="3" t="e">
        <f t="shared" si="6"/>
        <v>#REF!</v>
      </c>
      <c r="BR41" s="3">
        <f t="shared" si="7"/>
        <v>2</v>
      </c>
      <c r="BS41" s="19" t="e">
        <f t="shared" si="8"/>
        <v>#REF!</v>
      </c>
      <c r="BT41" s="19" t="e">
        <f t="shared" si="9"/>
        <v>#REF!</v>
      </c>
      <c r="BU41" s="19">
        <f t="shared" si="10"/>
        <v>2</v>
      </c>
      <c r="BV41" s="19" t="e">
        <f t="shared" si="11"/>
        <v>#REF!</v>
      </c>
      <c r="BW41" s="19" t="e">
        <f t="shared" si="12"/>
        <v>#REF!</v>
      </c>
      <c r="BX41" s="19">
        <f t="shared" si="13"/>
        <v>2</v>
      </c>
    </row>
    <row r="42" spans="1:76" ht="15.75" customHeight="1" thickBot="1" x14ac:dyDescent="0.25">
      <c r="A42" s="14">
        <f t="shared" si="14"/>
        <v>84.375</v>
      </c>
      <c r="B42" s="14">
        <f t="shared" si="15"/>
        <v>100</v>
      </c>
      <c r="C42" s="14">
        <f t="shared" si="16"/>
        <v>74.358974358974365</v>
      </c>
      <c r="D42" s="14">
        <f t="shared" si="17"/>
        <v>100</v>
      </c>
      <c r="E42" s="14" t="e">
        <f t="shared" si="0"/>
        <v>#REF!</v>
      </c>
      <c r="F42" s="3" t="s">
        <v>42</v>
      </c>
      <c r="G42" s="3" t="s">
        <v>131</v>
      </c>
      <c r="H42" s="3" t="s">
        <v>132</v>
      </c>
      <c r="I42" s="17" t="s">
        <v>133</v>
      </c>
      <c r="J42" s="18" t="s">
        <v>46</v>
      </c>
      <c r="K42" s="3" t="s">
        <v>47</v>
      </c>
      <c r="L42" s="3" t="s">
        <v>47</v>
      </c>
      <c r="M42" s="3" t="s">
        <v>47</v>
      </c>
      <c r="N42" s="3" t="s">
        <v>47</v>
      </c>
      <c r="O42" s="3" t="s">
        <v>47</v>
      </c>
      <c r="P42" s="3" t="s">
        <v>47</v>
      </c>
      <c r="Q42" s="3" t="s">
        <v>47</v>
      </c>
      <c r="R42" s="3" t="s">
        <v>47</v>
      </c>
      <c r="S42" s="3" t="s">
        <v>47</v>
      </c>
      <c r="T42" s="3" t="s">
        <v>47</v>
      </c>
      <c r="U42" s="3" t="s">
        <v>47</v>
      </c>
      <c r="V42" s="3" t="s">
        <v>47</v>
      </c>
      <c r="W42" s="3" t="s">
        <v>47</v>
      </c>
      <c r="X42" s="3" t="s">
        <v>47</v>
      </c>
      <c r="Y42" s="3" t="s">
        <v>47</v>
      </c>
      <c r="Z42" s="3" t="s">
        <v>47</v>
      </c>
      <c r="AA42" s="3" t="s">
        <v>47</v>
      </c>
      <c r="AB42" s="3" t="s">
        <v>47</v>
      </c>
      <c r="AC42" s="3" t="s">
        <v>47</v>
      </c>
      <c r="AD42" s="3" t="s">
        <v>47</v>
      </c>
      <c r="AE42" s="3" t="s">
        <v>47</v>
      </c>
      <c r="AF42" s="3" t="s">
        <v>47</v>
      </c>
      <c r="AG42" s="3" t="s">
        <v>47</v>
      </c>
      <c r="AH42" s="3" t="s">
        <v>47</v>
      </c>
      <c r="AI42" s="3" t="s">
        <v>47</v>
      </c>
      <c r="AJ42" s="3" t="s">
        <v>59</v>
      </c>
      <c r="AK42" s="3" t="s">
        <v>47</v>
      </c>
      <c r="AL42" s="3" t="s">
        <v>47</v>
      </c>
      <c r="AM42" s="3" t="s">
        <v>47</v>
      </c>
      <c r="AN42" s="3" t="s">
        <v>47</v>
      </c>
      <c r="AO42" s="3" t="s">
        <v>47</v>
      </c>
      <c r="AP42" s="3" t="s">
        <v>47</v>
      </c>
      <c r="AQ42" s="3" t="s">
        <v>47</v>
      </c>
      <c r="AR42" s="3" t="s">
        <v>47</v>
      </c>
      <c r="AS42" s="3" t="s">
        <v>47</v>
      </c>
      <c r="AT42" s="3" t="s">
        <v>47</v>
      </c>
      <c r="AU42" s="3" t="s">
        <v>47</v>
      </c>
      <c r="AV42" s="3" t="s">
        <v>47</v>
      </c>
      <c r="AW42" s="3" t="s">
        <v>47</v>
      </c>
      <c r="AX42" s="3" t="s">
        <v>47</v>
      </c>
      <c r="AY42" s="3">
        <f t="shared" si="18"/>
        <v>64</v>
      </c>
      <c r="AZ42" s="3">
        <f t="shared" si="19"/>
        <v>54</v>
      </c>
      <c r="BA42" s="3">
        <f t="shared" si="20"/>
        <v>1</v>
      </c>
      <c r="BB42" s="3">
        <f t="shared" si="21"/>
        <v>1</v>
      </c>
      <c r="BD42" s="3">
        <f t="shared" si="22"/>
        <v>17</v>
      </c>
      <c r="BE42" s="3">
        <f t="shared" si="23"/>
        <v>17</v>
      </c>
      <c r="BF42" s="3">
        <f t="shared" si="24"/>
        <v>8</v>
      </c>
      <c r="BG42" s="3">
        <f t="shared" si="25"/>
        <v>39</v>
      </c>
      <c r="BH42" s="3">
        <f t="shared" si="26"/>
        <v>29</v>
      </c>
      <c r="BI42" s="3">
        <f t="shared" si="1"/>
        <v>2</v>
      </c>
      <c r="BJ42" s="3">
        <f t="shared" si="27"/>
        <v>8</v>
      </c>
      <c r="BK42" s="3">
        <f t="shared" si="28"/>
        <v>8</v>
      </c>
      <c r="BL42" s="3">
        <f t="shared" si="29"/>
        <v>8</v>
      </c>
      <c r="BM42" s="3" t="e">
        <f t="shared" si="2"/>
        <v>#REF!</v>
      </c>
      <c r="BN42" s="3" t="e">
        <f t="shared" si="3"/>
        <v>#REF!</v>
      </c>
      <c r="BO42" s="3">
        <f t="shared" si="4"/>
        <v>2</v>
      </c>
      <c r="BP42" s="3" t="e">
        <f t="shared" si="5"/>
        <v>#REF!</v>
      </c>
      <c r="BQ42" s="3" t="e">
        <f t="shared" si="6"/>
        <v>#REF!</v>
      </c>
      <c r="BR42" s="3">
        <f t="shared" si="7"/>
        <v>2</v>
      </c>
      <c r="BS42" s="19" t="e">
        <f t="shared" si="8"/>
        <v>#REF!</v>
      </c>
      <c r="BT42" s="19" t="e">
        <f t="shared" si="9"/>
        <v>#REF!</v>
      </c>
      <c r="BU42" s="19">
        <f t="shared" si="10"/>
        <v>2</v>
      </c>
      <c r="BV42" s="19" t="e">
        <f t="shared" si="11"/>
        <v>#REF!</v>
      </c>
      <c r="BW42" s="19" t="e">
        <f t="shared" si="12"/>
        <v>#REF!</v>
      </c>
      <c r="BX42" s="19">
        <f t="shared" si="13"/>
        <v>2</v>
      </c>
    </row>
    <row r="43" spans="1:76" ht="15.75" customHeight="1" thickBot="1" x14ac:dyDescent="0.25">
      <c r="A43" s="14">
        <f t="shared" si="14"/>
        <v>83.333333333333343</v>
      </c>
      <c r="B43" s="14">
        <f t="shared" si="15"/>
        <v>100</v>
      </c>
      <c r="C43" s="14">
        <f t="shared" si="16"/>
        <v>73.68421052631578</v>
      </c>
      <c r="D43" s="14">
        <f t="shared" si="17"/>
        <v>100</v>
      </c>
      <c r="E43" s="14" t="e">
        <f t="shared" si="0"/>
        <v>#REF!</v>
      </c>
      <c r="F43" s="3" t="s">
        <v>42</v>
      </c>
      <c r="G43" s="3" t="s">
        <v>134</v>
      </c>
      <c r="H43" s="3" t="s">
        <v>135</v>
      </c>
      <c r="I43" s="17" t="s">
        <v>124</v>
      </c>
      <c r="J43" s="18" t="s">
        <v>46</v>
      </c>
      <c r="K43" s="3" t="s">
        <v>47</v>
      </c>
      <c r="L43" s="3" t="s">
        <v>47</v>
      </c>
      <c r="M43" s="3" t="s">
        <v>47</v>
      </c>
      <c r="N43" s="3" t="s">
        <v>47</v>
      </c>
      <c r="O43" s="3" t="s">
        <v>47</v>
      </c>
      <c r="P43" s="3" t="s">
        <v>47</v>
      </c>
      <c r="Q43" s="3" t="s">
        <v>47</v>
      </c>
      <c r="R43" s="3" t="s">
        <v>47</v>
      </c>
      <c r="S43" s="3" t="s">
        <v>47</v>
      </c>
      <c r="T43" s="3" t="s">
        <v>47</v>
      </c>
      <c r="U43" s="3" t="s">
        <v>47</v>
      </c>
      <c r="V43" s="3" t="s">
        <v>47</v>
      </c>
      <c r="W43" s="3" t="s">
        <v>47</v>
      </c>
      <c r="X43" s="3" t="s">
        <v>47</v>
      </c>
      <c r="Y43" s="3" t="s">
        <v>47</v>
      </c>
      <c r="Z43" s="3" t="s">
        <v>47</v>
      </c>
      <c r="AA43" s="3" t="s">
        <v>47</v>
      </c>
      <c r="AB43" s="3" t="s">
        <v>47</v>
      </c>
      <c r="AC43" s="3" t="s">
        <v>59</v>
      </c>
      <c r="AD43" s="3" t="s">
        <v>47</v>
      </c>
      <c r="AE43" s="3" t="s">
        <v>47</v>
      </c>
      <c r="AF43" s="3" t="s">
        <v>47</v>
      </c>
      <c r="AG43" s="3" t="s">
        <v>47</v>
      </c>
      <c r="AH43" s="3" t="s">
        <v>47</v>
      </c>
      <c r="AI43" s="3" t="s">
        <v>47</v>
      </c>
      <c r="AJ43" s="3" t="s">
        <v>59</v>
      </c>
      <c r="AK43" s="3" t="s">
        <v>47</v>
      </c>
      <c r="AL43" s="3" t="s">
        <v>47</v>
      </c>
      <c r="AM43" s="3" t="s">
        <v>47</v>
      </c>
      <c r="AN43" s="3" t="s">
        <v>59</v>
      </c>
      <c r="AO43" s="3" t="s">
        <v>47</v>
      </c>
      <c r="AP43" s="3" t="s">
        <v>47</v>
      </c>
      <c r="AQ43" s="3" t="s">
        <v>47</v>
      </c>
      <c r="AR43" s="3" t="s">
        <v>47</v>
      </c>
      <c r="AS43" s="3" t="s">
        <v>59</v>
      </c>
      <c r="AT43" s="3" t="s">
        <v>59</v>
      </c>
      <c r="AU43" s="3" t="s">
        <v>47</v>
      </c>
      <c r="AV43" s="3" t="s">
        <v>47</v>
      </c>
      <c r="AW43" s="3" t="s">
        <v>47</v>
      </c>
      <c r="AX43" s="3" t="s">
        <v>47</v>
      </c>
      <c r="AY43" s="3">
        <f t="shared" si="18"/>
        <v>60</v>
      </c>
      <c r="AZ43" s="3">
        <f t="shared" si="19"/>
        <v>50</v>
      </c>
      <c r="BA43" s="3">
        <f t="shared" si="20"/>
        <v>5</v>
      </c>
      <c r="BB43" s="3">
        <f t="shared" si="21"/>
        <v>1</v>
      </c>
      <c r="BD43" s="3">
        <f t="shared" si="22"/>
        <v>17</v>
      </c>
      <c r="BE43" s="3">
        <f t="shared" si="23"/>
        <v>17</v>
      </c>
      <c r="BF43" s="3">
        <f t="shared" si="24"/>
        <v>8</v>
      </c>
      <c r="BG43" s="3">
        <f t="shared" si="25"/>
        <v>38</v>
      </c>
      <c r="BH43" s="3">
        <f t="shared" si="26"/>
        <v>28</v>
      </c>
      <c r="BI43" s="3">
        <f t="shared" si="1"/>
        <v>2</v>
      </c>
      <c r="BJ43" s="3">
        <f t="shared" si="27"/>
        <v>5</v>
      </c>
      <c r="BK43" s="3">
        <f t="shared" si="28"/>
        <v>5</v>
      </c>
      <c r="BL43" s="3">
        <f t="shared" si="29"/>
        <v>8</v>
      </c>
      <c r="BM43" s="3" t="e">
        <f t="shared" si="2"/>
        <v>#REF!</v>
      </c>
      <c r="BN43" s="3" t="e">
        <f t="shared" si="3"/>
        <v>#REF!</v>
      </c>
      <c r="BO43" s="3">
        <f t="shared" si="4"/>
        <v>2</v>
      </c>
      <c r="BP43" s="3" t="e">
        <f t="shared" si="5"/>
        <v>#REF!</v>
      </c>
      <c r="BQ43" s="3" t="e">
        <f t="shared" si="6"/>
        <v>#REF!</v>
      </c>
      <c r="BR43" s="3">
        <f t="shared" si="7"/>
        <v>2</v>
      </c>
      <c r="BS43" s="19" t="e">
        <f t="shared" si="8"/>
        <v>#REF!</v>
      </c>
      <c r="BT43" s="19" t="e">
        <f t="shared" si="9"/>
        <v>#REF!</v>
      </c>
      <c r="BU43" s="19">
        <f t="shared" si="10"/>
        <v>2</v>
      </c>
      <c r="BV43" s="19" t="e">
        <f t="shared" si="11"/>
        <v>#REF!</v>
      </c>
      <c r="BW43" s="19" t="e">
        <f t="shared" si="12"/>
        <v>#REF!</v>
      </c>
      <c r="BX43" s="19">
        <f t="shared" si="13"/>
        <v>2</v>
      </c>
    </row>
    <row r="44" spans="1:76" ht="15.75" customHeight="1" thickBot="1" x14ac:dyDescent="0.25">
      <c r="A44" s="14">
        <f t="shared" si="14"/>
        <v>84.375</v>
      </c>
      <c r="B44" s="14">
        <f t="shared" si="15"/>
        <v>100</v>
      </c>
      <c r="C44" s="14">
        <f t="shared" si="16"/>
        <v>75</v>
      </c>
      <c r="D44" s="14">
        <f t="shared" si="17"/>
        <v>100</v>
      </c>
      <c r="E44" s="14" t="e">
        <f t="shared" si="0"/>
        <v>#REF!</v>
      </c>
      <c r="F44" s="3" t="s">
        <v>42</v>
      </c>
      <c r="G44" s="3" t="s">
        <v>136</v>
      </c>
      <c r="H44" s="3" t="s">
        <v>137</v>
      </c>
      <c r="I44" s="17" t="s">
        <v>107</v>
      </c>
      <c r="J44" s="18" t="s">
        <v>46</v>
      </c>
      <c r="K44" s="3" t="s">
        <v>47</v>
      </c>
      <c r="L44" s="3" t="s">
        <v>47</v>
      </c>
      <c r="M44" s="3" t="s">
        <v>47</v>
      </c>
      <c r="N44" s="3" t="s">
        <v>47</v>
      </c>
      <c r="O44" s="3" t="s">
        <v>47</v>
      </c>
      <c r="P44" s="3" t="s">
        <v>47</v>
      </c>
      <c r="Q44" s="3" t="s">
        <v>47</v>
      </c>
      <c r="R44" s="3" t="s">
        <v>47</v>
      </c>
      <c r="S44" s="3" t="s">
        <v>47</v>
      </c>
      <c r="T44" s="3" t="s">
        <v>47</v>
      </c>
      <c r="U44" s="3" t="s">
        <v>47</v>
      </c>
      <c r="V44" s="3" t="s">
        <v>47</v>
      </c>
      <c r="W44" s="3" t="s">
        <v>47</v>
      </c>
      <c r="X44" s="3" t="s">
        <v>47</v>
      </c>
      <c r="Y44" s="3" t="s">
        <v>47</v>
      </c>
      <c r="Z44" s="3" t="s">
        <v>47</v>
      </c>
      <c r="AA44" s="3" t="s">
        <v>47</v>
      </c>
      <c r="AB44" s="3" t="s">
        <v>47</v>
      </c>
      <c r="AC44" s="3" t="s">
        <v>47</v>
      </c>
      <c r="AD44" s="3" t="s">
        <v>47</v>
      </c>
      <c r="AE44" s="3" t="s">
        <v>47</v>
      </c>
      <c r="AF44" s="3" t="s">
        <v>47</v>
      </c>
      <c r="AG44" s="3" t="s">
        <v>47</v>
      </c>
      <c r="AH44" s="3" t="s">
        <v>47</v>
      </c>
      <c r="AI44" s="3" t="s">
        <v>47</v>
      </c>
      <c r="AJ44" s="3" t="s">
        <v>47</v>
      </c>
      <c r="AK44" s="3" t="s">
        <v>47</v>
      </c>
      <c r="AL44" s="3" t="s">
        <v>47</v>
      </c>
      <c r="AM44" s="3" t="s">
        <v>47</v>
      </c>
      <c r="AN44" s="3" t="s">
        <v>47</v>
      </c>
      <c r="AO44" s="3" t="s">
        <v>59</v>
      </c>
      <c r="AP44" s="3" t="s">
        <v>47</v>
      </c>
      <c r="AQ44" s="3" t="s">
        <v>47</v>
      </c>
      <c r="AR44" s="3" t="s">
        <v>47</v>
      </c>
      <c r="AS44" s="3" t="s">
        <v>47</v>
      </c>
      <c r="AT44" s="3" t="s">
        <v>47</v>
      </c>
      <c r="AU44" s="3" t="s">
        <v>47</v>
      </c>
      <c r="AV44" s="3" t="s">
        <v>47</v>
      </c>
      <c r="AW44" s="3" t="s">
        <v>47</v>
      </c>
      <c r="AX44" s="3" t="s">
        <v>47</v>
      </c>
      <c r="AY44" s="3">
        <f t="shared" si="18"/>
        <v>64</v>
      </c>
      <c r="AZ44" s="3">
        <f t="shared" si="19"/>
        <v>54</v>
      </c>
      <c r="BA44" s="3">
        <f t="shared" si="20"/>
        <v>1</v>
      </c>
      <c r="BB44" s="3">
        <f t="shared" si="21"/>
        <v>1</v>
      </c>
      <c r="BD44" s="3">
        <f t="shared" si="22"/>
        <v>17</v>
      </c>
      <c r="BE44" s="3">
        <f t="shared" si="23"/>
        <v>17</v>
      </c>
      <c r="BF44" s="3">
        <f t="shared" si="24"/>
        <v>8</v>
      </c>
      <c r="BG44" s="3">
        <f t="shared" si="25"/>
        <v>40</v>
      </c>
      <c r="BH44" s="3">
        <f t="shared" si="26"/>
        <v>30</v>
      </c>
      <c r="BI44" s="3">
        <f t="shared" si="1"/>
        <v>2</v>
      </c>
      <c r="BJ44" s="3">
        <f t="shared" si="27"/>
        <v>7</v>
      </c>
      <c r="BK44" s="3">
        <f t="shared" si="28"/>
        <v>7</v>
      </c>
      <c r="BL44" s="3">
        <f t="shared" si="29"/>
        <v>8</v>
      </c>
      <c r="BM44" s="3" t="e">
        <f t="shared" si="2"/>
        <v>#REF!</v>
      </c>
      <c r="BN44" s="3" t="e">
        <f t="shared" si="3"/>
        <v>#REF!</v>
      </c>
      <c r="BO44" s="3">
        <f t="shared" si="4"/>
        <v>2</v>
      </c>
      <c r="BP44" s="3" t="e">
        <f t="shared" si="5"/>
        <v>#REF!</v>
      </c>
      <c r="BQ44" s="3" t="e">
        <f t="shared" si="6"/>
        <v>#REF!</v>
      </c>
      <c r="BR44" s="3">
        <f t="shared" si="7"/>
        <v>2</v>
      </c>
      <c r="BS44" s="19" t="e">
        <f t="shared" si="8"/>
        <v>#REF!</v>
      </c>
      <c r="BT44" s="19" t="e">
        <f t="shared" si="9"/>
        <v>#REF!</v>
      </c>
      <c r="BU44" s="19">
        <f t="shared" si="10"/>
        <v>2</v>
      </c>
      <c r="BV44" s="19" t="e">
        <f t="shared" si="11"/>
        <v>#REF!</v>
      </c>
      <c r="BW44" s="19" t="e">
        <f t="shared" si="12"/>
        <v>#REF!</v>
      </c>
      <c r="BX44" s="19">
        <f t="shared" si="13"/>
        <v>2</v>
      </c>
    </row>
    <row r="45" spans="1:76" ht="15.75" customHeight="1" thickBot="1" x14ac:dyDescent="0.25">
      <c r="A45" s="14">
        <f t="shared" si="14"/>
        <v>83.606557377049185</v>
      </c>
      <c r="B45" s="14">
        <f t="shared" si="15"/>
        <v>100</v>
      </c>
      <c r="C45" s="14">
        <f t="shared" si="16"/>
        <v>75</v>
      </c>
      <c r="D45" s="14">
        <f t="shared" si="17"/>
        <v>100</v>
      </c>
      <c r="E45" s="14" t="e">
        <f t="shared" si="0"/>
        <v>#REF!</v>
      </c>
      <c r="F45" s="3" t="s">
        <v>42</v>
      </c>
      <c r="G45" s="3" t="s">
        <v>138</v>
      </c>
      <c r="H45" s="3" t="s">
        <v>139</v>
      </c>
      <c r="I45" s="17" t="s">
        <v>118</v>
      </c>
      <c r="J45" s="18" t="s">
        <v>46</v>
      </c>
      <c r="K45" s="3" t="s">
        <v>47</v>
      </c>
      <c r="L45" s="3" t="s">
        <v>47</v>
      </c>
      <c r="M45" s="3" t="s">
        <v>47</v>
      </c>
      <c r="N45" s="3" t="s">
        <v>47</v>
      </c>
      <c r="O45" s="3" t="s">
        <v>47</v>
      </c>
      <c r="P45" s="3" t="s">
        <v>47</v>
      </c>
      <c r="Q45" s="3" t="s">
        <v>47</v>
      </c>
      <c r="R45" s="3" t="s">
        <v>47</v>
      </c>
      <c r="S45" s="3" t="s">
        <v>47</v>
      </c>
      <c r="T45" s="3" t="s">
        <v>59</v>
      </c>
      <c r="U45" s="3" t="s">
        <v>59</v>
      </c>
      <c r="V45" s="3" t="s">
        <v>59</v>
      </c>
      <c r="W45" s="3" t="s">
        <v>47</v>
      </c>
      <c r="X45" s="3" t="s">
        <v>47</v>
      </c>
      <c r="Y45" s="3" t="s">
        <v>47</v>
      </c>
      <c r="Z45" s="3" t="s">
        <v>47</v>
      </c>
      <c r="AA45" s="3" t="s">
        <v>47</v>
      </c>
      <c r="AB45" s="3" t="s">
        <v>47</v>
      </c>
      <c r="AC45" s="3" t="s">
        <v>47</v>
      </c>
      <c r="AD45" s="3" t="s">
        <v>47</v>
      </c>
      <c r="AE45" s="3" t="s">
        <v>47</v>
      </c>
      <c r="AF45" s="3" t="s">
        <v>47</v>
      </c>
      <c r="AG45" s="3" t="s">
        <v>47</v>
      </c>
      <c r="AH45" s="3" t="s">
        <v>47</v>
      </c>
      <c r="AI45" s="3" t="s">
        <v>47</v>
      </c>
      <c r="AJ45" s="3" t="s">
        <v>47</v>
      </c>
      <c r="AK45" s="3" t="s">
        <v>47</v>
      </c>
      <c r="AL45" s="3" t="s">
        <v>47</v>
      </c>
      <c r="AM45" s="3" t="s">
        <v>47</v>
      </c>
      <c r="AN45" s="3" t="s">
        <v>47</v>
      </c>
      <c r="AO45" s="3" t="s">
        <v>47</v>
      </c>
      <c r="AP45" s="3" t="s">
        <v>47</v>
      </c>
      <c r="AQ45" s="3" t="s">
        <v>47</v>
      </c>
      <c r="AR45" s="3" t="s">
        <v>47</v>
      </c>
      <c r="AS45" s="3" t="s">
        <v>47</v>
      </c>
      <c r="AT45" s="3" t="s">
        <v>47</v>
      </c>
      <c r="AU45" s="3" t="s">
        <v>47</v>
      </c>
      <c r="AV45" s="3" t="s">
        <v>47</v>
      </c>
      <c r="AW45" s="3" t="s">
        <v>47</v>
      </c>
      <c r="AX45" s="3" t="s">
        <v>47</v>
      </c>
      <c r="AY45" s="3">
        <f t="shared" si="18"/>
        <v>61</v>
      </c>
      <c r="AZ45" s="3">
        <f t="shared" si="19"/>
        <v>51</v>
      </c>
      <c r="BA45" s="3">
        <f t="shared" si="20"/>
        <v>3</v>
      </c>
      <c r="BB45" s="3">
        <f t="shared" si="21"/>
        <v>1</v>
      </c>
      <c r="BD45" s="3">
        <f t="shared" si="22"/>
        <v>13</v>
      </c>
      <c r="BE45" s="3">
        <f t="shared" si="23"/>
        <v>13</v>
      </c>
      <c r="BF45" s="3">
        <f t="shared" si="24"/>
        <v>8</v>
      </c>
      <c r="BG45" s="3">
        <f t="shared" si="25"/>
        <v>40</v>
      </c>
      <c r="BH45" s="3">
        <f t="shared" si="26"/>
        <v>30</v>
      </c>
      <c r="BI45" s="3">
        <f t="shared" si="1"/>
        <v>2</v>
      </c>
      <c r="BJ45" s="3">
        <f t="shared" si="27"/>
        <v>8</v>
      </c>
      <c r="BK45" s="3">
        <f t="shared" si="28"/>
        <v>8</v>
      </c>
      <c r="BL45" s="3">
        <f t="shared" si="29"/>
        <v>8</v>
      </c>
      <c r="BM45" s="3" t="e">
        <f t="shared" si="2"/>
        <v>#REF!</v>
      </c>
      <c r="BN45" s="3" t="e">
        <f t="shared" si="3"/>
        <v>#REF!</v>
      </c>
      <c r="BO45" s="3">
        <f t="shared" si="4"/>
        <v>2</v>
      </c>
      <c r="BP45" s="3" t="e">
        <f t="shared" si="5"/>
        <v>#REF!</v>
      </c>
      <c r="BQ45" s="3" t="e">
        <f t="shared" si="6"/>
        <v>#REF!</v>
      </c>
      <c r="BR45" s="3">
        <f t="shared" si="7"/>
        <v>2</v>
      </c>
      <c r="BS45" s="19" t="e">
        <f t="shared" si="8"/>
        <v>#REF!</v>
      </c>
      <c r="BT45" s="19" t="e">
        <f t="shared" si="9"/>
        <v>#REF!</v>
      </c>
      <c r="BU45" s="19">
        <f t="shared" si="10"/>
        <v>2</v>
      </c>
      <c r="BV45" s="19" t="e">
        <f t="shared" si="11"/>
        <v>#REF!</v>
      </c>
      <c r="BW45" s="19" t="e">
        <f t="shared" si="12"/>
        <v>#REF!</v>
      </c>
      <c r="BX45" s="19">
        <f t="shared" si="13"/>
        <v>2</v>
      </c>
    </row>
    <row r="46" spans="1:76" ht="15.75" customHeight="1" thickBot="1" x14ac:dyDescent="0.25">
      <c r="A46" s="14">
        <f t="shared" si="14"/>
        <v>64.912280701754383</v>
      </c>
      <c r="B46" s="14">
        <f t="shared" si="15"/>
        <v>54.54545454545454</v>
      </c>
      <c r="C46" s="14">
        <f t="shared" si="16"/>
        <v>60.526315789473685</v>
      </c>
      <c r="D46" s="14">
        <f t="shared" si="17"/>
        <v>100</v>
      </c>
      <c r="E46" s="14" t="e">
        <f t="shared" si="0"/>
        <v>#REF!</v>
      </c>
      <c r="F46" s="3" t="s">
        <v>42</v>
      </c>
      <c r="G46" s="3" t="s">
        <v>140</v>
      </c>
      <c r="H46" s="3" t="s">
        <v>141</v>
      </c>
      <c r="I46" s="17" t="s">
        <v>142</v>
      </c>
      <c r="J46" s="18" t="s">
        <v>46</v>
      </c>
      <c r="K46" s="3" t="s">
        <v>59</v>
      </c>
      <c r="L46" s="3" t="s">
        <v>72</v>
      </c>
      <c r="M46" s="3" t="s">
        <v>72</v>
      </c>
      <c r="N46" s="3" t="s">
        <v>47</v>
      </c>
      <c r="O46" s="3" t="s">
        <v>47</v>
      </c>
      <c r="P46" s="3" t="s">
        <v>47</v>
      </c>
      <c r="Q46" s="3" t="s">
        <v>47</v>
      </c>
      <c r="R46" s="3" t="s">
        <v>47</v>
      </c>
      <c r="S46" s="3" t="s">
        <v>47</v>
      </c>
      <c r="T46" s="3" t="s">
        <v>47</v>
      </c>
      <c r="U46" s="3" t="s">
        <v>47</v>
      </c>
      <c r="V46" s="3" t="s">
        <v>47</v>
      </c>
      <c r="W46" s="3" t="s">
        <v>59</v>
      </c>
      <c r="X46" s="3" t="s">
        <v>47</v>
      </c>
      <c r="Y46" s="3" t="s">
        <v>47</v>
      </c>
      <c r="Z46" s="3" t="s">
        <v>47</v>
      </c>
      <c r="AA46" s="3" t="s">
        <v>47</v>
      </c>
      <c r="AB46" s="3" t="s">
        <v>59</v>
      </c>
      <c r="AC46" s="3" t="s">
        <v>59</v>
      </c>
      <c r="AD46" s="3" t="s">
        <v>47</v>
      </c>
      <c r="AE46" s="3" t="s">
        <v>47</v>
      </c>
      <c r="AF46" s="3" t="s">
        <v>47</v>
      </c>
      <c r="AG46" s="3" t="s">
        <v>47</v>
      </c>
      <c r="AH46" s="3" t="s">
        <v>47</v>
      </c>
      <c r="AI46" s="3" t="s">
        <v>47</v>
      </c>
      <c r="AJ46" s="3" t="s">
        <v>47</v>
      </c>
      <c r="AK46" s="3" t="s">
        <v>47</v>
      </c>
      <c r="AL46" s="3" t="s">
        <v>47</v>
      </c>
      <c r="AM46" s="3" t="s">
        <v>47</v>
      </c>
      <c r="AN46" s="3" t="s">
        <v>47</v>
      </c>
      <c r="AO46" s="3" t="s">
        <v>47</v>
      </c>
      <c r="AP46" s="3" t="s">
        <v>47</v>
      </c>
      <c r="AQ46" s="3" t="s">
        <v>47</v>
      </c>
      <c r="AR46" s="3" t="s">
        <v>47</v>
      </c>
      <c r="AS46" s="3" t="s">
        <v>47</v>
      </c>
      <c r="AT46" s="3" t="s">
        <v>47</v>
      </c>
      <c r="AU46" s="3" t="s">
        <v>47</v>
      </c>
      <c r="AV46" s="3" t="s">
        <v>47</v>
      </c>
      <c r="AW46" s="3" t="s">
        <v>47</v>
      </c>
      <c r="AX46" s="3" t="s">
        <v>47</v>
      </c>
      <c r="AY46" s="3">
        <f t="shared" si="18"/>
        <v>57</v>
      </c>
      <c r="AZ46" s="3">
        <f t="shared" si="19"/>
        <v>37</v>
      </c>
      <c r="BA46" s="3">
        <f t="shared" si="20"/>
        <v>8</v>
      </c>
      <c r="BB46" s="3">
        <f t="shared" si="21"/>
        <v>1</v>
      </c>
      <c r="BD46" s="3">
        <f t="shared" si="22"/>
        <v>11</v>
      </c>
      <c r="BE46" s="3">
        <f t="shared" si="23"/>
        <v>6</v>
      </c>
      <c r="BF46" s="3">
        <f t="shared" si="24"/>
        <v>8</v>
      </c>
      <c r="BG46" s="3">
        <f t="shared" si="25"/>
        <v>38</v>
      </c>
      <c r="BH46" s="3">
        <f t="shared" si="26"/>
        <v>23</v>
      </c>
      <c r="BI46" s="3">
        <f t="shared" si="1"/>
        <v>2</v>
      </c>
      <c r="BJ46" s="3">
        <f t="shared" si="27"/>
        <v>8</v>
      </c>
      <c r="BK46" s="3">
        <f t="shared" si="28"/>
        <v>8</v>
      </c>
      <c r="BL46" s="3">
        <f t="shared" si="29"/>
        <v>8</v>
      </c>
      <c r="BM46" s="3" t="e">
        <f t="shared" si="2"/>
        <v>#REF!</v>
      </c>
      <c r="BN46" s="3" t="e">
        <f t="shared" si="3"/>
        <v>#REF!</v>
      </c>
      <c r="BO46" s="3">
        <f t="shared" si="4"/>
        <v>2</v>
      </c>
      <c r="BP46" s="3" t="e">
        <f t="shared" si="5"/>
        <v>#REF!</v>
      </c>
      <c r="BQ46" s="3" t="e">
        <f t="shared" si="6"/>
        <v>#REF!</v>
      </c>
      <c r="BR46" s="3">
        <f t="shared" si="7"/>
        <v>2</v>
      </c>
      <c r="BS46" s="19" t="e">
        <f t="shared" si="8"/>
        <v>#REF!</v>
      </c>
      <c r="BT46" s="19" t="e">
        <f t="shared" si="9"/>
        <v>#REF!</v>
      </c>
      <c r="BU46" s="19">
        <f t="shared" si="10"/>
        <v>2</v>
      </c>
      <c r="BV46" s="19" t="e">
        <f t="shared" si="11"/>
        <v>#REF!</v>
      </c>
      <c r="BW46" s="19" t="e">
        <f t="shared" si="12"/>
        <v>#REF!</v>
      </c>
      <c r="BX46" s="19">
        <f t="shared" si="13"/>
        <v>2</v>
      </c>
    </row>
    <row r="47" spans="1:76" ht="15.75" customHeight="1" thickBot="1" x14ac:dyDescent="0.25">
      <c r="A47" s="14">
        <f t="shared" si="14"/>
        <v>82.758620689655174</v>
      </c>
      <c r="B47" s="14">
        <f t="shared" si="15"/>
        <v>100</v>
      </c>
      <c r="C47" s="14">
        <f t="shared" si="16"/>
        <v>75</v>
      </c>
      <c r="D47" s="14">
        <f t="shared" si="17"/>
        <v>100</v>
      </c>
      <c r="E47" s="14" t="e">
        <f t="shared" si="0"/>
        <v>#REF!</v>
      </c>
      <c r="F47" s="3" t="s">
        <v>42</v>
      </c>
      <c r="G47" s="3" t="s">
        <v>143</v>
      </c>
      <c r="H47" s="3" t="s">
        <v>144</v>
      </c>
      <c r="I47" s="17" t="s">
        <v>127</v>
      </c>
      <c r="J47" s="18" t="s">
        <v>46</v>
      </c>
      <c r="K47" s="3" t="s">
        <v>59</v>
      </c>
      <c r="L47" s="3" t="s">
        <v>47</v>
      </c>
      <c r="M47" s="3" t="s">
        <v>47</v>
      </c>
      <c r="N47" s="3" t="s">
        <v>47</v>
      </c>
      <c r="O47" s="3" t="s">
        <v>47</v>
      </c>
      <c r="P47" s="3" t="s">
        <v>47</v>
      </c>
      <c r="Q47" s="3" t="s">
        <v>47</v>
      </c>
      <c r="R47" s="3" t="s">
        <v>47</v>
      </c>
      <c r="S47" s="3" t="s">
        <v>47</v>
      </c>
      <c r="T47" s="3" t="s">
        <v>47</v>
      </c>
      <c r="U47" s="3" t="s">
        <v>47</v>
      </c>
      <c r="V47" s="3" t="s">
        <v>47</v>
      </c>
      <c r="W47" s="3" t="s">
        <v>47</v>
      </c>
      <c r="X47" s="3" t="s">
        <v>47</v>
      </c>
      <c r="Y47" s="3" t="s">
        <v>47</v>
      </c>
      <c r="Z47" s="3" t="s">
        <v>47</v>
      </c>
      <c r="AA47" s="3" t="s">
        <v>47</v>
      </c>
      <c r="AB47" s="3" t="s">
        <v>47</v>
      </c>
      <c r="AC47" s="3" t="s">
        <v>47</v>
      </c>
      <c r="AD47" s="3" t="s">
        <v>47</v>
      </c>
      <c r="AE47" s="3" t="s">
        <v>47</v>
      </c>
      <c r="AF47" s="3" t="s">
        <v>47</v>
      </c>
      <c r="AG47" s="3" t="s">
        <v>47</v>
      </c>
      <c r="AH47" s="3" t="s">
        <v>47</v>
      </c>
      <c r="AI47" s="3" t="s">
        <v>47</v>
      </c>
      <c r="AJ47" s="3" t="s">
        <v>47</v>
      </c>
      <c r="AK47" s="3" t="s">
        <v>47</v>
      </c>
      <c r="AL47" s="3" t="s">
        <v>47</v>
      </c>
      <c r="AM47" s="3" t="s">
        <v>47</v>
      </c>
      <c r="AN47" s="3" t="s">
        <v>47</v>
      </c>
      <c r="AO47" s="3" t="s">
        <v>59</v>
      </c>
      <c r="AP47" s="3" t="s">
        <v>59</v>
      </c>
      <c r="AQ47" s="3" t="s">
        <v>47</v>
      </c>
      <c r="AR47" s="3" t="s">
        <v>47</v>
      </c>
      <c r="AS47" s="3" t="s">
        <v>47</v>
      </c>
      <c r="AT47" s="3" t="s">
        <v>47</v>
      </c>
      <c r="AU47" s="3" t="s">
        <v>47</v>
      </c>
      <c r="AV47" s="3" t="s">
        <v>47</v>
      </c>
      <c r="AW47" s="3" t="s">
        <v>47</v>
      </c>
      <c r="AX47" s="3" t="s">
        <v>47</v>
      </c>
      <c r="AY47" s="3">
        <f t="shared" si="18"/>
        <v>58</v>
      </c>
      <c r="AZ47" s="3">
        <f t="shared" si="19"/>
        <v>48</v>
      </c>
      <c r="BA47" s="3">
        <f t="shared" si="20"/>
        <v>7</v>
      </c>
      <c r="BB47" s="3">
        <f t="shared" si="21"/>
        <v>1</v>
      </c>
      <c r="BD47" s="3">
        <f t="shared" si="22"/>
        <v>12</v>
      </c>
      <c r="BE47" s="3">
        <f t="shared" si="23"/>
        <v>12</v>
      </c>
      <c r="BF47" s="3">
        <f t="shared" si="24"/>
        <v>8</v>
      </c>
      <c r="BG47" s="3">
        <f t="shared" si="25"/>
        <v>40</v>
      </c>
      <c r="BH47" s="3">
        <f t="shared" si="26"/>
        <v>30</v>
      </c>
      <c r="BI47" s="3">
        <f t="shared" si="1"/>
        <v>2</v>
      </c>
      <c r="BJ47" s="3">
        <f t="shared" si="27"/>
        <v>6</v>
      </c>
      <c r="BK47" s="3">
        <f t="shared" si="28"/>
        <v>6</v>
      </c>
      <c r="BL47" s="3">
        <f t="shared" si="29"/>
        <v>8</v>
      </c>
      <c r="BM47" s="3" t="e">
        <f t="shared" si="2"/>
        <v>#REF!</v>
      </c>
      <c r="BN47" s="3" t="e">
        <f t="shared" si="3"/>
        <v>#REF!</v>
      </c>
      <c r="BO47" s="3">
        <f t="shared" si="4"/>
        <v>2</v>
      </c>
      <c r="BP47" s="3" t="e">
        <f t="shared" si="5"/>
        <v>#REF!</v>
      </c>
      <c r="BQ47" s="3" t="e">
        <f t="shared" si="6"/>
        <v>#REF!</v>
      </c>
      <c r="BR47" s="3">
        <f t="shared" si="7"/>
        <v>2</v>
      </c>
      <c r="BS47" s="19" t="e">
        <f t="shared" si="8"/>
        <v>#REF!</v>
      </c>
      <c r="BT47" s="19" t="e">
        <f t="shared" si="9"/>
        <v>#REF!</v>
      </c>
      <c r="BU47" s="19">
        <f t="shared" si="10"/>
        <v>2</v>
      </c>
      <c r="BV47" s="19" t="e">
        <f t="shared" si="11"/>
        <v>#REF!</v>
      </c>
      <c r="BW47" s="19" t="e">
        <f t="shared" si="12"/>
        <v>#REF!</v>
      </c>
      <c r="BX47" s="19">
        <f t="shared" si="13"/>
        <v>2</v>
      </c>
    </row>
    <row r="48" spans="1:76" ht="15.75" customHeight="1" thickBot="1" x14ac:dyDescent="0.25">
      <c r="A48" s="14">
        <f t="shared" si="14"/>
        <v>84.615384615384613</v>
      </c>
      <c r="B48" s="14">
        <f t="shared" si="15"/>
        <v>100</v>
      </c>
      <c r="C48" s="14">
        <f t="shared" si="16"/>
        <v>75</v>
      </c>
      <c r="D48" s="14">
        <f t="shared" si="17"/>
        <v>100</v>
      </c>
      <c r="E48" s="14" t="e">
        <f t="shared" si="0"/>
        <v>#REF!</v>
      </c>
      <c r="F48" s="3" t="s">
        <v>42</v>
      </c>
      <c r="G48" s="3" t="s">
        <v>145</v>
      </c>
      <c r="H48" s="3" t="s">
        <v>146</v>
      </c>
      <c r="I48" s="17" t="s">
        <v>94</v>
      </c>
      <c r="J48" s="18" t="s">
        <v>46</v>
      </c>
      <c r="K48" s="3" t="s">
        <v>47</v>
      </c>
      <c r="L48" s="3" t="s">
        <v>47</v>
      </c>
      <c r="M48" s="3" t="s">
        <v>47</v>
      </c>
      <c r="N48" s="3" t="s">
        <v>47</v>
      </c>
      <c r="O48" s="3" t="s">
        <v>47</v>
      </c>
      <c r="P48" s="3" t="s">
        <v>47</v>
      </c>
      <c r="Q48" s="3" t="s">
        <v>47</v>
      </c>
      <c r="R48" s="3" t="s">
        <v>47</v>
      </c>
      <c r="S48" s="3" t="s">
        <v>47</v>
      </c>
      <c r="T48" s="3" t="s">
        <v>47</v>
      </c>
      <c r="U48" s="3" t="s">
        <v>47</v>
      </c>
      <c r="V48" s="3" t="s">
        <v>47</v>
      </c>
      <c r="W48" s="3" t="s">
        <v>47</v>
      </c>
      <c r="X48" s="3" t="s">
        <v>47</v>
      </c>
      <c r="Y48" s="3" t="s">
        <v>47</v>
      </c>
      <c r="Z48" s="3" t="s">
        <v>47</v>
      </c>
      <c r="AA48" s="3" t="s">
        <v>47</v>
      </c>
      <c r="AB48" s="3" t="s">
        <v>47</v>
      </c>
      <c r="AC48" s="3" t="s">
        <v>47</v>
      </c>
      <c r="AD48" s="3" t="s">
        <v>47</v>
      </c>
      <c r="AE48" s="3" t="s">
        <v>47</v>
      </c>
      <c r="AF48" s="3" t="s">
        <v>47</v>
      </c>
      <c r="AG48" s="3" t="s">
        <v>47</v>
      </c>
      <c r="AH48" s="3" t="s">
        <v>47</v>
      </c>
      <c r="AI48" s="3" t="s">
        <v>47</v>
      </c>
      <c r="AJ48" s="3" t="s">
        <v>47</v>
      </c>
      <c r="AK48" s="3" t="s">
        <v>47</v>
      </c>
      <c r="AL48" s="3" t="s">
        <v>47</v>
      </c>
      <c r="AM48" s="3" t="s">
        <v>47</v>
      </c>
      <c r="AN48" s="3" t="s">
        <v>47</v>
      </c>
      <c r="AO48" s="3" t="s">
        <v>47</v>
      </c>
      <c r="AP48" s="3" t="s">
        <v>47</v>
      </c>
      <c r="AQ48" s="3" t="s">
        <v>47</v>
      </c>
      <c r="AR48" s="3" t="s">
        <v>47</v>
      </c>
      <c r="AS48" s="3" t="s">
        <v>47</v>
      </c>
      <c r="AT48" s="3" t="s">
        <v>47</v>
      </c>
      <c r="AU48" s="3" t="s">
        <v>47</v>
      </c>
      <c r="AV48" s="3" t="s">
        <v>47</v>
      </c>
      <c r="AW48" s="3" t="s">
        <v>47</v>
      </c>
      <c r="AX48" s="3" t="s">
        <v>47</v>
      </c>
      <c r="AY48" s="3">
        <f t="shared" si="18"/>
        <v>65</v>
      </c>
      <c r="AZ48" s="3">
        <f t="shared" si="19"/>
        <v>55</v>
      </c>
      <c r="BA48" s="3">
        <f t="shared" si="20"/>
        <v>0</v>
      </c>
      <c r="BB48" s="3">
        <f t="shared" si="21"/>
        <v>1</v>
      </c>
      <c r="BD48" s="3">
        <f t="shared" si="22"/>
        <v>17</v>
      </c>
      <c r="BE48" s="3">
        <f t="shared" si="23"/>
        <v>17</v>
      </c>
      <c r="BF48" s="3">
        <f t="shared" si="24"/>
        <v>8</v>
      </c>
      <c r="BG48" s="3">
        <f t="shared" si="25"/>
        <v>40</v>
      </c>
      <c r="BH48" s="3">
        <f t="shared" si="26"/>
        <v>30</v>
      </c>
      <c r="BI48" s="3">
        <f t="shared" si="1"/>
        <v>2</v>
      </c>
      <c r="BJ48" s="3">
        <f t="shared" si="27"/>
        <v>8</v>
      </c>
      <c r="BK48" s="3">
        <f t="shared" si="28"/>
        <v>8</v>
      </c>
      <c r="BL48" s="3">
        <f t="shared" si="29"/>
        <v>8</v>
      </c>
      <c r="BM48" s="3" t="e">
        <f t="shared" si="2"/>
        <v>#REF!</v>
      </c>
      <c r="BN48" s="3" t="e">
        <f t="shared" si="3"/>
        <v>#REF!</v>
      </c>
      <c r="BO48" s="3">
        <f t="shared" si="4"/>
        <v>2</v>
      </c>
      <c r="BP48" s="3" t="e">
        <f t="shared" si="5"/>
        <v>#REF!</v>
      </c>
      <c r="BQ48" s="3" t="e">
        <f t="shared" si="6"/>
        <v>#REF!</v>
      </c>
      <c r="BR48" s="3">
        <f t="shared" si="7"/>
        <v>2</v>
      </c>
      <c r="BS48" s="19" t="e">
        <f t="shared" si="8"/>
        <v>#REF!</v>
      </c>
      <c r="BT48" s="19" t="e">
        <f t="shared" si="9"/>
        <v>#REF!</v>
      </c>
      <c r="BU48" s="19">
        <f t="shared" si="10"/>
        <v>2</v>
      </c>
      <c r="BV48" s="19" t="e">
        <f t="shared" si="11"/>
        <v>#REF!</v>
      </c>
      <c r="BW48" s="19" t="e">
        <f t="shared" si="12"/>
        <v>#REF!</v>
      </c>
      <c r="BX48" s="19">
        <f t="shared" si="13"/>
        <v>2</v>
      </c>
    </row>
    <row r="49" spans="1:76" ht="15.75" customHeight="1" thickBot="1" x14ac:dyDescent="0.25">
      <c r="A49" s="14">
        <f t="shared" si="14"/>
        <v>84.375</v>
      </c>
      <c r="B49" s="14">
        <f t="shared" si="15"/>
        <v>100</v>
      </c>
      <c r="C49" s="14">
        <f t="shared" si="16"/>
        <v>75</v>
      </c>
      <c r="D49" s="14">
        <f t="shared" si="17"/>
        <v>100</v>
      </c>
      <c r="E49" s="14" t="e">
        <f t="shared" si="0"/>
        <v>#REF!</v>
      </c>
      <c r="F49" s="3" t="s">
        <v>42</v>
      </c>
      <c r="G49" s="3" t="s">
        <v>147</v>
      </c>
      <c r="H49" s="3" t="s">
        <v>148</v>
      </c>
      <c r="I49" s="17" t="s">
        <v>82</v>
      </c>
      <c r="J49" s="18" t="s">
        <v>46</v>
      </c>
      <c r="K49" s="3" t="s">
        <v>47</v>
      </c>
      <c r="L49" s="3" t="s">
        <v>47</v>
      </c>
      <c r="M49" s="3" t="s">
        <v>47</v>
      </c>
      <c r="N49" s="3" t="s">
        <v>47</v>
      </c>
      <c r="O49" s="3" t="s">
        <v>47</v>
      </c>
      <c r="P49" s="3" t="s">
        <v>47</v>
      </c>
      <c r="Q49" s="3" t="s">
        <v>47</v>
      </c>
      <c r="R49" s="3" t="s">
        <v>47</v>
      </c>
      <c r="S49" s="3" t="s">
        <v>47</v>
      </c>
      <c r="T49" s="3" t="s">
        <v>47</v>
      </c>
      <c r="U49" s="3" t="s">
        <v>47</v>
      </c>
      <c r="V49" s="3" t="s">
        <v>47</v>
      </c>
      <c r="W49" s="3" t="s">
        <v>59</v>
      </c>
      <c r="X49" s="3" t="s">
        <v>47</v>
      </c>
      <c r="Y49" s="3" t="s">
        <v>47</v>
      </c>
      <c r="Z49" s="3" t="s">
        <v>47</v>
      </c>
      <c r="AA49" s="3" t="s">
        <v>47</v>
      </c>
      <c r="AB49" s="3" t="s">
        <v>47</v>
      </c>
      <c r="AC49" s="3" t="s">
        <v>47</v>
      </c>
      <c r="AD49" s="3" t="s">
        <v>47</v>
      </c>
      <c r="AE49" s="3" t="s">
        <v>47</v>
      </c>
      <c r="AF49" s="3" t="s">
        <v>47</v>
      </c>
      <c r="AG49" s="3" t="s">
        <v>47</v>
      </c>
      <c r="AH49" s="3" t="s">
        <v>47</v>
      </c>
      <c r="AI49" s="3" t="s">
        <v>47</v>
      </c>
      <c r="AJ49" s="3" t="s">
        <v>47</v>
      </c>
      <c r="AK49" s="3" t="s">
        <v>47</v>
      </c>
      <c r="AL49" s="3" t="s">
        <v>47</v>
      </c>
      <c r="AM49" s="3" t="s">
        <v>47</v>
      </c>
      <c r="AN49" s="3" t="s">
        <v>47</v>
      </c>
      <c r="AO49" s="3" t="s">
        <v>47</v>
      </c>
      <c r="AP49" s="3" t="s">
        <v>47</v>
      </c>
      <c r="AQ49" s="3" t="s">
        <v>47</v>
      </c>
      <c r="AR49" s="3" t="s">
        <v>47</v>
      </c>
      <c r="AS49" s="3" t="s">
        <v>47</v>
      </c>
      <c r="AT49" s="3" t="s">
        <v>47</v>
      </c>
      <c r="AU49" s="3" t="s">
        <v>47</v>
      </c>
      <c r="AV49" s="3" t="s">
        <v>47</v>
      </c>
      <c r="AW49" s="3" t="s">
        <v>47</v>
      </c>
      <c r="AX49" s="3" t="s">
        <v>47</v>
      </c>
      <c r="AY49" s="3">
        <f t="shared" si="18"/>
        <v>64</v>
      </c>
      <c r="AZ49" s="3">
        <f t="shared" si="19"/>
        <v>54</v>
      </c>
      <c r="BA49" s="3">
        <f t="shared" si="20"/>
        <v>1</v>
      </c>
      <c r="BB49" s="3">
        <f t="shared" si="21"/>
        <v>1</v>
      </c>
      <c r="BD49" s="3">
        <f t="shared" si="22"/>
        <v>16</v>
      </c>
      <c r="BE49" s="3">
        <f t="shared" si="23"/>
        <v>16</v>
      </c>
      <c r="BF49" s="3">
        <f t="shared" si="24"/>
        <v>8</v>
      </c>
      <c r="BG49" s="3">
        <f t="shared" si="25"/>
        <v>40</v>
      </c>
      <c r="BH49" s="3">
        <f t="shared" si="26"/>
        <v>30</v>
      </c>
      <c r="BI49" s="3">
        <f t="shared" si="1"/>
        <v>2</v>
      </c>
      <c r="BJ49" s="3">
        <f t="shared" si="27"/>
        <v>8</v>
      </c>
      <c r="BK49" s="3">
        <f t="shared" si="28"/>
        <v>8</v>
      </c>
      <c r="BL49" s="3">
        <f t="shared" si="29"/>
        <v>8</v>
      </c>
      <c r="BM49" s="3" t="e">
        <f t="shared" si="2"/>
        <v>#REF!</v>
      </c>
      <c r="BN49" s="3" t="e">
        <f t="shared" si="3"/>
        <v>#REF!</v>
      </c>
      <c r="BO49" s="3">
        <f t="shared" si="4"/>
        <v>2</v>
      </c>
      <c r="BP49" s="3" t="e">
        <f t="shared" si="5"/>
        <v>#REF!</v>
      </c>
      <c r="BQ49" s="3" t="e">
        <f t="shared" si="6"/>
        <v>#REF!</v>
      </c>
      <c r="BR49" s="3">
        <f t="shared" si="7"/>
        <v>2</v>
      </c>
      <c r="BS49" s="19" t="e">
        <f t="shared" si="8"/>
        <v>#REF!</v>
      </c>
      <c r="BT49" s="19" t="e">
        <f t="shared" si="9"/>
        <v>#REF!</v>
      </c>
      <c r="BU49" s="19">
        <f t="shared" si="10"/>
        <v>2</v>
      </c>
      <c r="BV49" s="19" t="e">
        <f t="shared" si="11"/>
        <v>#REF!</v>
      </c>
      <c r="BW49" s="19" t="e">
        <f t="shared" si="12"/>
        <v>#REF!</v>
      </c>
      <c r="BX49" s="19">
        <f t="shared" si="13"/>
        <v>2</v>
      </c>
    </row>
    <row r="50" spans="1:76" ht="15.75" customHeight="1" thickBot="1" x14ac:dyDescent="0.25">
      <c r="A50" s="14">
        <f t="shared" si="14"/>
        <v>83.333333333333343</v>
      </c>
      <c r="B50" s="14">
        <f t="shared" si="15"/>
        <v>100</v>
      </c>
      <c r="C50" s="14">
        <f t="shared" si="16"/>
        <v>75</v>
      </c>
      <c r="D50" s="14">
        <f t="shared" si="17"/>
        <v>100</v>
      </c>
      <c r="E50" s="14" t="e">
        <f t="shared" si="0"/>
        <v>#REF!</v>
      </c>
      <c r="F50" s="3" t="s">
        <v>42</v>
      </c>
      <c r="G50" s="3" t="s">
        <v>149</v>
      </c>
      <c r="H50" s="3" t="s">
        <v>81</v>
      </c>
      <c r="I50" s="17" t="s">
        <v>150</v>
      </c>
      <c r="J50" s="18" t="s">
        <v>46</v>
      </c>
      <c r="K50" s="3" t="s">
        <v>59</v>
      </c>
      <c r="L50" s="3" t="s">
        <v>47</v>
      </c>
      <c r="M50" s="3" t="s">
        <v>47</v>
      </c>
      <c r="N50" s="3" t="s">
        <v>47</v>
      </c>
      <c r="O50" s="3" t="s">
        <v>47</v>
      </c>
      <c r="P50" s="3" t="s">
        <v>47</v>
      </c>
      <c r="Q50" s="3" t="s">
        <v>47</v>
      </c>
      <c r="R50" s="3" t="s">
        <v>47</v>
      </c>
      <c r="S50" s="3" t="s">
        <v>47</v>
      </c>
      <c r="T50" s="3" t="s">
        <v>47</v>
      </c>
      <c r="U50" s="3" t="s">
        <v>47</v>
      </c>
      <c r="V50" s="3" t="s">
        <v>47</v>
      </c>
      <c r="W50" s="3" t="s">
        <v>47</v>
      </c>
      <c r="X50" s="3" t="s">
        <v>47</v>
      </c>
      <c r="Y50" s="3" t="s">
        <v>47</v>
      </c>
      <c r="Z50" s="3" t="s">
        <v>47</v>
      </c>
      <c r="AA50" s="3" t="s">
        <v>47</v>
      </c>
      <c r="AB50" s="3" t="s">
        <v>47</v>
      </c>
      <c r="AC50" s="3" t="s">
        <v>47</v>
      </c>
      <c r="AD50" s="3" t="s">
        <v>47</v>
      </c>
      <c r="AE50" s="3" t="s">
        <v>47</v>
      </c>
      <c r="AF50" s="3" t="s">
        <v>47</v>
      </c>
      <c r="AG50" s="3" t="s">
        <v>47</v>
      </c>
      <c r="AH50" s="3" t="s">
        <v>47</v>
      </c>
      <c r="AI50" s="3" t="s">
        <v>47</v>
      </c>
      <c r="AJ50" s="3" t="s">
        <v>47</v>
      </c>
      <c r="AK50" s="3" t="s">
        <v>47</v>
      </c>
      <c r="AL50" s="3" t="s">
        <v>47</v>
      </c>
      <c r="AM50" s="3" t="s">
        <v>47</v>
      </c>
      <c r="AN50" s="3" t="s">
        <v>47</v>
      </c>
      <c r="AO50" s="3" t="s">
        <v>47</v>
      </c>
      <c r="AP50" s="3" t="s">
        <v>47</v>
      </c>
      <c r="AQ50" s="3" t="s">
        <v>47</v>
      </c>
      <c r="AR50" s="3" t="s">
        <v>47</v>
      </c>
      <c r="AS50" s="3" t="s">
        <v>47</v>
      </c>
      <c r="AT50" s="3" t="s">
        <v>47</v>
      </c>
      <c r="AU50" s="3" t="s">
        <v>47</v>
      </c>
      <c r="AV50" s="3" t="s">
        <v>47</v>
      </c>
      <c r="AW50" s="3" t="s">
        <v>47</v>
      </c>
      <c r="AX50" s="3" t="s">
        <v>47</v>
      </c>
      <c r="AY50" s="3">
        <f t="shared" si="18"/>
        <v>60</v>
      </c>
      <c r="AZ50" s="3">
        <f t="shared" si="19"/>
        <v>50</v>
      </c>
      <c r="BA50" s="3">
        <f t="shared" si="20"/>
        <v>5</v>
      </c>
      <c r="BB50" s="3">
        <f t="shared" si="21"/>
        <v>1</v>
      </c>
      <c r="BD50" s="3">
        <f t="shared" si="22"/>
        <v>12</v>
      </c>
      <c r="BE50" s="3">
        <f t="shared" si="23"/>
        <v>12</v>
      </c>
      <c r="BF50" s="3">
        <f t="shared" si="24"/>
        <v>8</v>
      </c>
      <c r="BG50" s="3">
        <f t="shared" si="25"/>
        <v>40</v>
      </c>
      <c r="BH50" s="3">
        <f t="shared" si="26"/>
        <v>30</v>
      </c>
      <c r="BI50" s="3">
        <f t="shared" si="1"/>
        <v>2</v>
      </c>
      <c r="BJ50" s="3">
        <f t="shared" si="27"/>
        <v>8</v>
      </c>
      <c r="BK50" s="3">
        <f t="shared" si="28"/>
        <v>8</v>
      </c>
      <c r="BL50" s="3">
        <f t="shared" si="29"/>
        <v>8</v>
      </c>
      <c r="BM50" s="3" t="e">
        <f t="shared" si="2"/>
        <v>#REF!</v>
      </c>
      <c r="BN50" s="3" t="e">
        <f t="shared" si="3"/>
        <v>#REF!</v>
      </c>
      <c r="BO50" s="3">
        <f t="shared" si="4"/>
        <v>2</v>
      </c>
      <c r="BP50" s="3" t="e">
        <f t="shared" si="5"/>
        <v>#REF!</v>
      </c>
      <c r="BQ50" s="3" t="e">
        <f t="shared" si="6"/>
        <v>#REF!</v>
      </c>
      <c r="BR50" s="3">
        <f t="shared" si="7"/>
        <v>2</v>
      </c>
      <c r="BS50" s="19" t="e">
        <f t="shared" si="8"/>
        <v>#REF!</v>
      </c>
      <c r="BT50" s="19" t="e">
        <f t="shared" si="9"/>
        <v>#REF!</v>
      </c>
      <c r="BU50" s="19">
        <f t="shared" si="10"/>
        <v>2</v>
      </c>
      <c r="BV50" s="19" t="e">
        <f t="shared" si="11"/>
        <v>#REF!</v>
      </c>
      <c r="BW50" s="19" t="e">
        <f t="shared" si="12"/>
        <v>#REF!</v>
      </c>
      <c r="BX50" s="19">
        <f t="shared" si="13"/>
        <v>2</v>
      </c>
    </row>
    <row r="51" spans="1:76" ht="15.75" customHeight="1" thickBot="1" x14ac:dyDescent="0.25">
      <c r="A51" s="14">
        <f t="shared" si="14"/>
        <v>84.615384615384613</v>
      </c>
      <c r="B51" s="14">
        <f t="shared" si="15"/>
        <v>100</v>
      </c>
      <c r="C51" s="14">
        <f t="shared" si="16"/>
        <v>75</v>
      </c>
      <c r="D51" s="14">
        <f t="shared" si="17"/>
        <v>100</v>
      </c>
      <c r="E51" s="14" t="e">
        <f t="shared" si="0"/>
        <v>#REF!</v>
      </c>
      <c r="F51" s="3" t="s">
        <v>42</v>
      </c>
      <c r="G51" s="3" t="s">
        <v>151</v>
      </c>
      <c r="H51" s="3" t="s">
        <v>152</v>
      </c>
      <c r="I51" s="17" t="s">
        <v>103</v>
      </c>
      <c r="J51" s="18" t="s">
        <v>46</v>
      </c>
      <c r="K51" s="3" t="s">
        <v>47</v>
      </c>
      <c r="L51" s="3" t="s">
        <v>47</v>
      </c>
      <c r="M51" s="3" t="s">
        <v>47</v>
      </c>
      <c r="N51" s="3" t="s">
        <v>47</v>
      </c>
      <c r="O51" s="3" t="s">
        <v>47</v>
      </c>
      <c r="P51" s="3" t="s">
        <v>47</v>
      </c>
      <c r="Q51" s="3" t="s">
        <v>47</v>
      </c>
      <c r="R51" s="3" t="s">
        <v>47</v>
      </c>
      <c r="S51" s="3" t="s">
        <v>47</v>
      </c>
      <c r="T51" s="3" t="s">
        <v>47</v>
      </c>
      <c r="U51" s="3" t="s">
        <v>47</v>
      </c>
      <c r="V51" s="3" t="s">
        <v>47</v>
      </c>
      <c r="W51" s="3" t="s">
        <v>47</v>
      </c>
      <c r="X51" s="3" t="s">
        <v>47</v>
      </c>
      <c r="Y51" s="3" t="s">
        <v>47</v>
      </c>
      <c r="Z51" s="3" t="s">
        <v>47</v>
      </c>
      <c r="AA51" s="3" t="s">
        <v>47</v>
      </c>
      <c r="AB51" s="3" t="s">
        <v>47</v>
      </c>
      <c r="AC51" s="3" t="s">
        <v>47</v>
      </c>
      <c r="AD51" s="3" t="s">
        <v>47</v>
      </c>
      <c r="AE51" s="3" t="s">
        <v>47</v>
      </c>
      <c r="AF51" s="3" t="s">
        <v>47</v>
      </c>
      <c r="AG51" s="3" t="s">
        <v>47</v>
      </c>
      <c r="AH51" s="3" t="s">
        <v>47</v>
      </c>
      <c r="AI51" s="3" t="s">
        <v>47</v>
      </c>
      <c r="AJ51" s="3" t="s">
        <v>47</v>
      </c>
      <c r="AK51" s="3" t="s">
        <v>47</v>
      </c>
      <c r="AL51" s="3" t="s">
        <v>47</v>
      </c>
      <c r="AM51" s="3" t="s">
        <v>47</v>
      </c>
      <c r="AN51" s="3" t="s">
        <v>47</v>
      </c>
      <c r="AO51" s="3" t="s">
        <v>47</v>
      </c>
      <c r="AP51" s="3" t="s">
        <v>47</v>
      </c>
      <c r="AQ51" s="3" t="s">
        <v>47</v>
      </c>
      <c r="AR51" s="3" t="s">
        <v>47</v>
      </c>
      <c r="AS51" s="3" t="s">
        <v>47</v>
      </c>
      <c r="AT51" s="3" t="s">
        <v>47</v>
      </c>
      <c r="AU51" s="3" t="s">
        <v>47</v>
      </c>
      <c r="AV51" s="3" t="s">
        <v>47</v>
      </c>
      <c r="AW51" s="3" t="s">
        <v>47</v>
      </c>
      <c r="AX51" s="3" t="s">
        <v>47</v>
      </c>
      <c r="AY51" s="3">
        <f t="shared" si="18"/>
        <v>65</v>
      </c>
      <c r="AZ51" s="3">
        <f t="shared" si="19"/>
        <v>55</v>
      </c>
      <c r="BA51" s="3">
        <f t="shared" si="20"/>
        <v>0</v>
      </c>
      <c r="BB51" s="3">
        <f t="shared" si="21"/>
        <v>1</v>
      </c>
      <c r="BD51" s="3">
        <f t="shared" si="22"/>
        <v>17</v>
      </c>
      <c r="BE51" s="3">
        <f t="shared" si="23"/>
        <v>17</v>
      </c>
      <c r="BF51" s="3">
        <f t="shared" si="24"/>
        <v>8</v>
      </c>
      <c r="BG51" s="3">
        <f t="shared" si="25"/>
        <v>40</v>
      </c>
      <c r="BH51" s="3">
        <f t="shared" si="26"/>
        <v>30</v>
      </c>
      <c r="BI51" s="3">
        <f t="shared" si="1"/>
        <v>2</v>
      </c>
      <c r="BJ51" s="3">
        <f t="shared" si="27"/>
        <v>8</v>
      </c>
      <c r="BK51" s="3">
        <f t="shared" si="28"/>
        <v>8</v>
      </c>
      <c r="BL51" s="3">
        <f t="shared" si="29"/>
        <v>8</v>
      </c>
      <c r="BM51" s="3" t="e">
        <f t="shared" si="2"/>
        <v>#REF!</v>
      </c>
      <c r="BN51" s="3" t="e">
        <f t="shared" si="3"/>
        <v>#REF!</v>
      </c>
      <c r="BO51" s="3">
        <f t="shared" si="4"/>
        <v>2</v>
      </c>
      <c r="BP51" s="3" t="e">
        <f t="shared" si="5"/>
        <v>#REF!</v>
      </c>
      <c r="BQ51" s="3" t="e">
        <f t="shared" si="6"/>
        <v>#REF!</v>
      </c>
      <c r="BR51" s="3">
        <f t="shared" si="7"/>
        <v>2</v>
      </c>
      <c r="BS51" s="19" t="e">
        <f t="shared" si="8"/>
        <v>#REF!</v>
      </c>
      <c r="BT51" s="19" t="e">
        <f t="shared" si="9"/>
        <v>#REF!</v>
      </c>
      <c r="BU51" s="19">
        <f t="shared" si="10"/>
        <v>2</v>
      </c>
      <c r="BV51" s="19" t="e">
        <f t="shared" si="11"/>
        <v>#REF!</v>
      </c>
      <c r="BW51" s="19" t="e">
        <f t="shared" si="12"/>
        <v>#REF!</v>
      </c>
      <c r="BX51" s="19">
        <f t="shared" si="13"/>
        <v>2</v>
      </c>
    </row>
    <row r="52" spans="1:76" ht="15.75" customHeight="1" thickBot="1" x14ac:dyDescent="0.25">
      <c r="A52" s="14">
        <f t="shared" si="14"/>
        <v>84.375</v>
      </c>
      <c r="B52" s="14">
        <f t="shared" si="15"/>
        <v>100</v>
      </c>
      <c r="C52" s="14">
        <f t="shared" si="16"/>
        <v>75</v>
      </c>
      <c r="D52" s="14">
        <f t="shared" si="17"/>
        <v>100</v>
      </c>
      <c r="E52" s="14" t="e">
        <f t="shared" si="0"/>
        <v>#REF!</v>
      </c>
      <c r="F52" s="3" t="s">
        <v>42</v>
      </c>
      <c r="G52" s="3" t="s">
        <v>153</v>
      </c>
      <c r="H52" s="3" t="s">
        <v>154</v>
      </c>
      <c r="I52" s="17" t="s">
        <v>97</v>
      </c>
      <c r="J52" s="18" t="s">
        <v>46</v>
      </c>
      <c r="K52" s="3" t="s">
        <v>47</v>
      </c>
      <c r="L52" s="3" t="s">
        <v>47</v>
      </c>
      <c r="M52" s="3" t="s">
        <v>47</v>
      </c>
      <c r="N52" s="3" t="s">
        <v>47</v>
      </c>
      <c r="O52" s="3" t="s">
        <v>47</v>
      </c>
      <c r="P52" s="3" t="s">
        <v>47</v>
      </c>
      <c r="Q52" s="3" t="s">
        <v>47</v>
      </c>
      <c r="R52" s="3" t="s">
        <v>47</v>
      </c>
      <c r="S52" s="3" t="s">
        <v>47</v>
      </c>
      <c r="T52" s="3" t="s">
        <v>47</v>
      </c>
      <c r="U52" s="3" t="s">
        <v>47</v>
      </c>
      <c r="V52" s="3" t="s">
        <v>47</v>
      </c>
      <c r="W52" s="3" t="s">
        <v>47</v>
      </c>
      <c r="X52" s="3" t="s">
        <v>47</v>
      </c>
      <c r="Y52" s="3" t="s">
        <v>47</v>
      </c>
      <c r="Z52" s="3" t="s">
        <v>47</v>
      </c>
      <c r="AA52" s="3" t="s">
        <v>47</v>
      </c>
      <c r="AB52" s="3" t="s">
        <v>47</v>
      </c>
      <c r="AC52" s="3" t="s">
        <v>47</v>
      </c>
      <c r="AD52" s="3" t="s">
        <v>47</v>
      </c>
      <c r="AE52" s="3" t="s">
        <v>47</v>
      </c>
      <c r="AF52" s="3" t="s">
        <v>47</v>
      </c>
      <c r="AG52" s="3" t="s">
        <v>47</v>
      </c>
      <c r="AH52" s="3" t="s">
        <v>47</v>
      </c>
      <c r="AI52" s="3" t="s">
        <v>47</v>
      </c>
      <c r="AJ52" s="3" t="s">
        <v>47</v>
      </c>
      <c r="AK52" s="3" t="s">
        <v>47</v>
      </c>
      <c r="AL52" s="3" t="s">
        <v>47</v>
      </c>
      <c r="AM52" s="3" t="s">
        <v>47</v>
      </c>
      <c r="AN52" s="3" t="s">
        <v>59</v>
      </c>
      <c r="AO52" s="3" t="s">
        <v>47</v>
      </c>
      <c r="AP52" s="3" t="s">
        <v>47</v>
      </c>
      <c r="AQ52" s="3" t="s">
        <v>47</v>
      </c>
      <c r="AR52" s="3" t="s">
        <v>47</v>
      </c>
      <c r="AS52" s="3" t="s">
        <v>47</v>
      </c>
      <c r="AT52" s="3" t="s">
        <v>47</v>
      </c>
      <c r="AU52" s="3" t="s">
        <v>47</v>
      </c>
      <c r="AV52" s="3" t="s">
        <v>47</v>
      </c>
      <c r="AW52" s="3" t="s">
        <v>47</v>
      </c>
      <c r="AX52" s="3" t="s">
        <v>47</v>
      </c>
      <c r="AY52" s="3">
        <f t="shared" si="18"/>
        <v>64</v>
      </c>
      <c r="AZ52" s="3">
        <f t="shared" si="19"/>
        <v>54</v>
      </c>
      <c r="BA52" s="3">
        <f t="shared" si="20"/>
        <v>1</v>
      </c>
      <c r="BB52" s="3">
        <f t="shared" si="21"/>
        <v>1</v>
      </c>
      <c r="BD52" s="3">
        <f t="shared" si="22"/>
        <v>17</v>
      </c>
      <c r="BE52" s="3">
        <f t="shared" si="23"/>
        <v>17</v>
      </c>
      <c r="BF52" s="3">
        <f t="shared" si="24"/>
        <v>8</v>
      </c>
      <c r="BG52" s="3">
        <f t="shared" si="25"/>
        <v>40</v>
      </c>
      <c r="BH52" s="3">
        <f t="shared" si="26"/>
        <v>30</v>
      </c>
      <c r="BI52" s="3">
        <f t="shared" si="1"/>
        <v>2</v>
      </c>
      <c r="BJ52" s="3">
        <f t="shared" si="27"/>
        <v>7</v>
      </c>
      <c r="BK52" s="3">
        <f t="shared" si="28"/>
        <v>7</v>
      </c>
      <c r="BL52" s="3">
        <f t="shared" si="29"/>
        <v>8</v>
      </c>
      <c r="BM52" s="3" t="e">
        <f t="shared" si="2"/>
        <v>#REF!</v>
      </c>
      <c r="BN52" s="3" t="e">
        <f t="shared" si="3"/>
        <v>#REF!</v>
      </c>
      <c r="BO52" s="3">
        <f t="shared" si="4"/>
        <v>2</v>
      </c>
      <c r="BP52" s="3" t="e">
        <f t="shared" si="5"/>
        <v>#REF!</v>
      </c>
      <c r="BQ52" s="3" t="e">
        <f t="shared" si="6"/>
        <v>#REF!</v>
      </c>
      <c r="BR52" s="3">
        <f t="shared" si="7"/>
        <v>2</v>
      </c>
      <c r="BS52" s="19" t="e">
        <f t="shared" si="8"/>
        <v>#REF!</v>
      </c>
      <c r="BT52" s="19" t="e">
        <f t="shared" si="9"/>
        <v>#REF!</v>
      </c>
      <c r="BU52" s="19">
        <f t="shared" si="10"/>
        <v>2</v>
      </c>
      <c r="BV52" s="19" t="e">
        <f t="shared" si="11"/>
        <v>#REF!</v>
      </c>
      <c r="BW52" s="19" t="e">
        <f t="shared" si="12"/>
        <v>#REF!</v>
      </c>
      <c r="BX52" s="19">
        <f t="shared" si="13"/>
        <v>2</v>
      </c>
    </row>
    <row r="53" spans="1:76" ht="15.75" customHeight="1" thickBot="1" x14ac:dyDescent="0.25">
      <c r="A53" s="14">
        <f t="shared" si="14"/>
        <v>84.375</v>
      </c>
      <c r="B53" s="14">
        <f t="shared" si="15"/>
        <v>100</v>
      </c>
      <c r="C53" s="14">
        <f t="shared" si="16"/>
        <v>75</v>
      </c>
      <c r="D53" s="14">
        <f t="shared" si="17"/>
        <v>100</v>
      </c>
      <c r="E53" s="14" t="e">
        <f t="shared" si="0"/>
        <v>#REF!</v>
      </c>
      <c r="F53" s="3" t="s">
        <v>42</v>
      </c>
      <c r="G53" s="3" t="s">
        <v>153</v>
      </c>
      <c r="H53" s="3" t="s">
        <v>155</v>
      </c>
      <c r="I53" s="17" t="s">
        <v>133</v>
      </c>
      <c r="J53" s="18" t="s">
        <v>46</v>
      </c>
      <c r="K53" s="3" t="s">
        <v>47</v>
      </c>
      <c r="L53" s="3" t="s">
        <v>47</v>
      </c>
      <c r="M53" s="3" t="s">
        <v>47</v>
      </c>
      <c r="N53" s="3" t="s">
        <v>47</v>
      </c>
      <c r="O53" s="3" t="s">
        <v>47</v>
      </c>
      <c r="P53" s="3" t="s">
        <v>47</v>
      </c>
      <c r="Q53" s="3" t="s">
        <v>47</v>
      </c>
      <c r="R53" s="3" t="s">
        <v>47</v>
      </c>
      <c r="S53" s="3" t="s">
        <v>47</v>
      </c>
      <c r="T53" s="3" t="s">
        <v>47</v>
      </c>
      <c r="U53" s="3" t="s">
        <v>47</v>
      </c>
      <c r="V53" s="3" t="s">
        <v>47</v>
      </c>
      <c r="W53" s="3" t="s">
        <v>47</v>
      </c>
      <c r="X53" s="3" t="s">
        <v>47</v>
      </c>
      <c r="Y53" s="3" t="s">
        <v>47</v>
      </c>
      <c r="Z53" s="3" t="s">
        <v>47</v>
      </c>
      <c r="AA53" s="3" t="s">
        <v>47</v>
      </c>
      <c r="AB53" s="3" t="s">
        <v>47</v>
      </c>
      <c r="AC53" s="3" t="s">
        <v>47</v>
      </c>
      <c r="AD53" s="3" t="s">
        <v>47</v>
      </c>
      <c r="AE53" s="3" t="s">
        <v>47</v>
      </c>
      <c r="AF53" s="3" t="s">
        <v>47</v>
      </c>
      <c r="AG53" s="3" t="s">
        <v>47</v>
      </c>
      <c r="AH53" s="3" t="s">
        <v>47</v>
      </c>
      <c r="AI53" s="3" t="s">
        <v>47</v>
      </c>
      <c r="AJ53" s="3" t="s">
        <v>47</v>
      </c>
      <c r="AK53" s="3" t="s">
        <v>47</v>
      </c>
      <c r="AL53" s="3" t="s">
        <v>47</v>
      </c>
      <c r="AM53" s="3" t="s">
        <v>47</v>
      </c>
      <c r="AN53" s="3" t="s">
        <v>59</v>
      </c>
      <c r="AO53" s="3" t="s">
        <v>47</v>
      </c>
      <c r="AP53" s="3" t="s">
        <v>47</v>
      </c>
      <c r="AQ53" s="3" t="s">
        <v>47</v>
      </c>
      <c r="AR53" s="3" t="s">
        <v>47</v>
      </c>
      <c r="AS53" s="3" t="s">
        <v>47</v>
      </c>
      <c r="AT53" s="3" t="s">
        <v>47</v>
      </c>
      <c r="AU53" s="3" t="s">
        <v>47</v>
      </c>
      <c r="AV53" s="3" t="s">
        <v>47</v>
      </c>
      <c r="AW53" s="3" t="s">
        <v>47</v>
      </c>
      <c r="AX53" s="3" t="s">
        <v>47</v>
      </c>
      <c r="AY53" s="3">
        <f t="shared" si="18"/>
        <v>64</v>
      </c>
      <c r="AZ53" s="3">
        <f t="shared" si="19"/>
        <v>54</v>
      </c>
      <c r="BA53" s="3">
        <f t="shared" si="20"/>
        <v>1</v>
      </c>
      <c r="BB53" s="3">
        <f t="shared" si="21"/>
        <v>1</v>
      </c>
      <c r="BD53" s="3">
        <f t="shared" si="22"/>
        <v>17</v>
      </c>
      <c r="BE53" s="3">
        <f t="shared" si="23"/>
        <v>17</v>
      </c>
      <c r="BF53" s="3">
        <f t="shared" si="24"/>
        <v>8</v>
      </c>
      <c r="BG53" s="3">
        <f t="shared" si="25"/>
        <v>40</v>
      </c>
      <c r="BH53" s="3">
        <f t="shared" si="26"/>
        <v>30</v>
      </c>
      <c r="BI53" s="3">
        <f t="shared" si="1"/>
        <v>2</v>
      </c>
      <c r="BJ53" s="3">
        <f t="shared" si="27"/>
        <v>7</v>
      </c>
      <c r="BK53" s="3">
        <f t="shared" si="28"/>
        <v>7</v>
      </c>
      <c r="BL53" s="3">
        <f t="shared" si="29"/>
        <v>8</v>
      </c>
      <c r="BM53" s="3" t="e">
        <f t="shared" si="2"/>
        <v>#REF!</v>
      </c>
      <c r="BN53" s="3" t="e">
        <f t="shared" si="3"/>
        <v>#REF!</v>
      </c>
      <c r="BO53" s="3">
        <f t="shared" si="4"/>
        <v>2</v>
      </c>
      <c r="BP53" s="3" t="e">
        <f t="shared" si="5"/>
        <v>#REF!</v>
      </c>
      <c r="BQ53" s="3" t="e">
        <f t="shared" si="6"/>
        <v>#REF!</v>
      </c>
      <c r="BR53" s="3">
        <f t="shared" si="7"/>
        <v>2</v>
      </c>
      <c r="BS53" s="19" t="e">
        <f t="shared" si="8"/>
        <v>#REF!</v>
      </c>
      <c r="BT53" s="19" t="e">
        <f t="shared" si="9"/>
        <v>#REF!</v>
      </c>
      <c r="BU53" s="19">
        <f t="shared" si="10"/>
        <v>2</v>
      </c>
      <c r="BV53" s="19" t="e">
        <f t="shared" si="11"/>
        <v>#REF!</v>
      </c>
      <c r="BW53" s="19" t="e">
        <f t="shared" si="12"/>
        <v>#REF!</v>
      </c>
      <c r="BX53" s="19">
        <f t="shared" si="13"/>
        <v>2</v>
      </c>
    </row>
    <row r="54" spans="1:76" ht="15.75" customHeight="1" thickBot="1" x14ac:dyDescent="0.25">
      <c r="A54" s="14">
        <f t="shared" si="14"/>
        <v>84.375</v>
      </c>
      <c r="B54" s="14">
        <f t="shared" si="15"/>
        <v>100</v>
      </c>
      <c r="C54" s="14">
        <f t="shared" si="16"/>
        <v>74.358974358974365</v>
      </c>
      <c r="D54" s="14">
        <f t="shared" si="17"/>
        <v>100</v>
      </c>
      <c r="E54" s="14" t="e">
        <f t="shared" si="0"/>
        <v>#REF!</v>
      </c>
      <c r="F54" s="3" t="s">
        <v>42</v>
      </c>
      <c r="G54" s="3" t="s">
        <v>156</v>
      </c>
      <c r="H54" s="3" t="s">
        <v>157</v>
      </c>
      <c r="I54" s="17" t="s">
        <v>88</v>
      </c>
      <c r="J54" s="18" t="s">
        <v>46</v>
      </c>
      <c r="K54" s="3" t="s">
        <v>47</v>
      </c>
      <c r="L54" s="3" t="s">
        <v>47</v>
      </c>
      <c r="M54" s="3" t="s">
        <v>47</v>
      </c>
      <c r="N54" s="3" t="s">
        <v>47</v>
      </c>
      <c r="O54" s="3" t="s">
        <v>47</v>
      </c>
      <c r="P54" s="3" t="s">
        <v>47</v>
      </c>
      <c r="Q54" s="3" t="s">
        <v>47</v>
      </c>
      <c r="R54" s="3" t="s">
        <v>47</v>
      </c>
      <c r="S54" s="3" t="s">
        <v>47</v>
      </c>
      <c r="T54" s="3" t="s">
        <v>47</v>
      </c>
      <c r="U54" s="3" t="s">
        <v>47</v>
      </c>
      <c r="V54" s="3" t="s">
        <v>47</v>
      </c>
      <c r="W54" s="3" t="s">
        <v>47</v>
      </c>
      <c r="X54" s="3" t="s">
        <v>47</v>
      </c>
      <c r="Y54" s="3" t="s">
        <v>47</v>
      </c>
      <c r="Z54" s="3" t="s">
        <v>47</v>
      </c>
      <c r="AA54" s="3" t="s">
        <v>47</v>
      </c>
      <c r="AB54" s="3" t="s">
        <v>47</v>
      </c>
      <c r="AC54" s="3" t="s">
        <v>59</v>
      </c>
      <c r="AD54" s="3" t="s">
        <v>47</v>
      </c>
      <c r="AE54" s="3" t="s">
        <v>47</v>
      </c>
      <c r="AF54" s="3" t="s">
        <v>47</v>
      </c>
      <c r="AG54" s="3" t="s">
        <v>47</v>
      </c>
      <c r="AH54" s="3" t="s">
        <v>47</v>
      </c>
      <c r="AI54" s="3" t="s">
        <v>47</v>
      </c>
      <c r="AJ54" s="3" t="s">
        <v>47</v>
      </c>
      <c r="AK54" s="3" t="s">
        <v>47</v>
      </c>
      <c r="AL54" s="3" t="s">
        <v>47</v>
      </c>
      <c r="AM54" s="3" t="s">
        <v>47</v>
      </c>
      <c r="AN54" s="3" t="s">
        <v>47</v>
      </c>
      <c r="AO54" s="3" t="s">
        <v>47</v>
      </c>
      <c r="AP54" s="3" t="s">
        <v>47</v>
      </c>
      <c r="AQ54" s="3" t="s">
        <v>47</v>
      </c>
      <c r="AR54" s="3" t="s">
        <v>47</v>
      </c>
      <c r="AS54" s="3" t="s">
        <v>47</v>
      </c>
      <c r="AT54" s="3" t="s">
        <v>47</v>
      </c>
      <c r="AU54" s="3" t="s">
        <v>47</v>
      </c>
      <c r="AV54" s="3" t="s">
        <v>47</v>
      </c>
      <c r="AW54" s="3" t="s">
        <v>47</v>
      </c>
      <c r="AX54" s="3" t="s">
        <v>47</v>
      </c>
      <c r="AY54" s="3">
        <f t="shared" si="18"/>
        <v>64</v>
      </c>
      <c r="AZ54" s="3">
        <f t="shared" si="19"/>
        <v>54</v>
      </c>
      <c r="BA54" s="3">
        <f t="shared" si="20"/>
        <v>1</v>
      </c>
      <c r="BB54" s="3">
        <f t="shared" si="21"/>
        <v>1</v>
      </c>
      <c r="BD54" s="3">
        <f t="shared" si="22"/>
        <v>17</v>
      </c>
      <c r="BE54" s="3">
        <f t="shared" si="23"/>
        <v>17</v>
      </c>
      <c r="BF54" s="3">
        <f t="shared" si="24"/>
        <v>8</v>
      </c>
      <c r="BG54" s="3">
        <f t="shared" si="25"/>
        <v>39</v>
      </c>
      <c r="BH54" s="3">
        <f t="shared" si="26"/>
        <v>29</v>
      </c>
      <c r="BI54" s="3">
        <f t="shared" si="1"/>
        <v>2</v>
      </c>
      <c r="BJ54" s="3">
        <f t="shared" si="27"/>
        <v>8</v>
      </c>
      <c r="BK54" s="3">
        <f t="shared" si="28"/>
        <v>8</v>
      </c>
      <c r="BL54" s="3">
        <f t="shared" si="29"/>
        <v>8</v>
      </c>
      <c r="BM54" s="3" t="e">
        <f t="shared" si="2"/>
        <v>#REF!</v>
      </c>
      <c r="BN54" s="3" t="e">
        <f t="shared" si="3"/>
        <v>#REF!</v>
      </c>
      <c r="BO54" s="3">
        <f t="shared" si="4"/>
        <v>2</v>
      </c>
      <c r="BP54" s="3" t="e">
        <f t="shared" si="5"/>
        <v>#REF!</v>
      </c>
      <c r="BQ54" s="3" t="e">
        <f t="shared" si="6"/>
        <v>#REF!</v>
      </c>
      <c r="BR54" s="3">
        <f t="shared" si="7"/>
        <v>2</v>
      </c>
      <c r="BS54" s="19" t="e">
        <f t="shared" si="8"/>
        <v>#REF!</v>
      </c>
      <c r="BT54" s="19" t="e">
        <f t="shared" si="9"/>
        <v>#REF!</v>
      </c>
      <c r="BU54" s="19">
        <f t="shared" si="10"/>
        <v>2</v>
      </c>
      <c r="BV54" s="19" t="e">
        <f t="shared" si="11"/>
        <v>#REF!</v>
      </c>
      <c r="BW54" s="19" t="e">
        <f t="shared" si="12"/>
        <v>#REF!</v>
      </c>
      <c r="BX54" s="19">
        <f t="shared" si="13"/>
        <v>2</v>
      </c>
    </row>
    <row r="55" spans="1:76" ht="15.75" customHeight="1" thickBot="1" x14ac:dyDescent="0.25">
      <c r="A55" s="14">
        <f t="shared" si="14"/>
        <v>83.050847457627114</v>
      </c>
      <c r="B55" s="14">
        <f t="shared" si="15"/>
        <v>100</v>
      </c>
      <c r="C55" s="14">
        <f t="shared" si="16"/>
        <v>74.358974358974365</v>
      </c>
      <c r="D55" s="14">
        <f t="shared" si="17"/>
        <v>100</v>
      </c>
      <c r="E55" s="14" t="e">
        <f t="shared" si="0"/>
        <v>#REF!</v>
      </c>
      <c r="F55" s="3" t="s">
        <v>42</v>
      </c>
      <c r="G55" s="3" t="s">
        <v>158</v>
      </c>
      <c r="H55" s="3" t="s">
        <v>159</v>
      </c>
      <c r="I55" s="17" t="s">
        <v>142</v>
      </c>
      <c r="J55" s="18" t="s">
        <v>46</v>
      </c>
      <c r="K55" s="3" t="s">
        <v>59</v>
      </c>
      <c r="L55" s="3" t="s">
        <v>47</v>
      </c>
      <c r="M55" s="3" t="s">
        <v>47</v>
      </c>
      <c r="N55" s="3" t="s">
        <v>47</v>
      </c>
      <c r="O55" s="3" t="s">
        <v>47</v>
      </c>
      <c r="P55" s="3" t="s">
        <v>47</v>
      </c>
      <c r="Q55" s="3" t="s">
        <v>47</v>
      </c>
      <c r="R55" s="3" t="s">
        <v>47</v>
      </c>
      <c r="S55" s="3" t="s">
        <v>47</v>
      </c>
      <c r="T55" s="3" t="s">
        <v>47</v>
      </c>
      <c r="U55" s="3" t="s">
        <v>47</v>
      </c>
      <c r="V55" s="3" t="s">
        <v>47</v>
      </c>
      <c r="W55" s="3" t="s">
        <v>47</v>
      </c>
      <c r="X55" s="3" t="s">
        <v>47</v>
      </c>
      <c r="Y55" s="3" t="s">
        <v>47</v>
      </c>
      <c r="Z55" s="3" t="s">
        <v>47</v>
      </c>
      <c r="AA55" s="3" t="s">
        <v>47</v>
      </c>
      <c r="AB55" s="3" t="s">
        <v>47</v>
      </c>
      <c r="AC55" s="3" t="s">
        <v>59</v>
      </c>
      <c r="AD55" s="3" t="s">
        <v>47</v>
      </c>
      <c r="AE55" s="3" t="s">
        <v>47</v>
      </c>
      <c r="AF55" s="3" t="s">
        <v>47</v>
      </c>
      <c r="AG55" s="3" t="s">
        <v>47</v>
      </c>
      <c r="AH55" s="3" t="s">
        <v>47</v>
      </c>
      <c r="AI55" s="3" t="s">
        <v>47</v>
      </c>
      <c r="AJ55" s="3" t="s">
        <v>47</v>
      </c>
      <c r="AK55" s="3" t="s">
        <v>47</v>
      </c>
      <c r="AL55" s="3" t="s">
        <v>47</v>
      </c>
      <c r="AM55" s="3" t="s">
        <v>47</v>
      </c>
      <c r="AN55" s="3" t="s">
        <v>47</v>
      </c>
      <c r="AO55" s="3" t="s">
        <v>47</v>
      </c>
      <c r="AP55" s="3" t="s">
        <v>47</v>
      </c>
      <c r="AQ55" s="3" t="s">
        <v>47</v>
      </c>
      <c r="AR55" s="3" t="s">
        <v>47</v>
      </c>
      <c r="AS55" s="3" t="s">
        <v>47</v>
      </c>
      <c r="AT55" s="3" t="s">
        <v>47</v>
      </c>
      <c r="AU55" s="3" t="s">
        <v>47</v>
      </c>
      <c r="AV55" s="3" t="s">
        <v>47</v>
      </c>
      <c r="AW55" s="3" t="s">
        <v>47</v>
      </c>
      <c r="AX55" s="3" t="s">
        <v>47</v>
      </c>
      <c r="AY55" s="3">
        <f t="shared" si="18"/>
        <v>59</v>
      </c>
      <c r="AZ55" s="3">
        <f t="shared" si="19"/>
        <v>49</v>
      </c>
      <c r="BA55" s="3">
        <f t="shared" si="20"/>
        <v>6</v>
      </c>
      <c r="BB55" s="3">
        <f t="shared" si="21"/>
        <v>1</v>
      </c>
      <c r="BD55" s="3">
        <f t="shared" si="22"/>
        <v>12</v>
      </c>
      <c r="BE55" s="3">
        <f t="shared" si="23"/>
        <v>12</v>
      </c>
      <c r="BF55" s="3">
        <f t="shared" si="24"/>
        <v>8</v>
      </c>
      <c r="BG55" s="3">
        <f t="shared" si="25"/>
        <v>39</v>
      </c>
      <c r="BH55" s="3">
        <f t="shared" si="26"/>
        <v>29</v>
      </c>
      <c r="BI55" s="3">
        <f t="shared" si="1"/>
        <v>2</v>
      </c>
      <c r="BJ55" s="3">
        <f t="shared" si="27"/>
        <v>8</v>
      </c>
      <c r="BK55" s="3">
        <f t="shared" si="28"/>
        <v>8</v>
      </c>
      <c r="BL55" s="3">
        <f t="shared" si="29"/>
        <v>8</v>
      </c>
      <c r="BM55" s="3" t="e">
        <f t="shared" si="2"/>
        <v>#REF!</v>
      </c>
      <c r="BN55" s="3" t="e">
        <f t="shared" si="3"/>
        <v>#REF!</v>
      </c>
      <c r="BO55" s="3">
        <f t="shared" si="4"/>
        <v>2</v>
      </c>
      <c r="BP55" s="3" t="e">
        <f t="shared" si="5"/>
        <v>#REF!</v>
      </c>
      <c r="BQ55" s="3" t="e">
        <f t="shared" si="6"/>
        <v>#REF!</v>
      </c>
      <c r="BR55" s="3">
        <f t="shared" si="7"/>
        <v>2</v>
      </c>
      <c r="BS55" s="19" t="e">
        <f t="shared" si="8"/>
        <v>#REF!</v>
      </c>
      <c r="BT55" s="19" t="e">
        <f t="shared" si="9"/>
        <v>#REF!</v>
      </c>
      <c r="BU55" s="19">
        <f t="shared" si="10"/>
        <v>2</v>
      </c>
      <c r="BV55" s="19" t="e">
        <f t="shared" si="11"/>
        <v>#REF!</v>
      </c>
      <c r="BW55" s="19" t="e">
        <f t="shared" si="12"/>
        <v>#REF!</v>
      </c>
      <c r="BX55" s="19">
        <f t="shared" si="13"/>
        <v>2</v>
      </c>
    </row>
    <row r="56" spans="1:76" ht="15.75" customHeight="1" thickBot="1" x14ac:dyDescent="0.25">
      <c r="A56" s="14">
        <f t="shared" si="14"/>
        <v>84.615384615384613</v>
      </c>
      <c r="B56" s="14">
        <f t="shared" si="15"/>
        <v>100</v>
      </c>
      <c r="C56" s="14">
        <f t="shared" si="16"/>
        <v>75</v>
      </c>
      <c r="D56" s="14">
        <f t="shared" si="17"/>
        <v>100</v>
      </c>
      <c r="E56" s="14" t="e">
        <f t="shared" si="0"/>
        <v>#REF!</v>
      </c>
      <c r="F56" s="3" t="s">
        <v>42</v>
      </c>
      <c r="G56" s="3" t="s">
        <v>160</v>
      </c>
      <c r="H56" s="3" t="s">
        <v>49</v>
      </c>
      <c r="I56" s="17" t="s">
        <v>150</v>
      </c>
      <c r="J56" s="18" t="s">
        <v>46</v>
      </c>
      <c r="K56" s="3" t="s">
        <v>47</v>
      </c>
      <c r="L56" s="3" t="s">
        <v>47</v>
      </c>
      <c r="M56" s="3" t="s">
        <v>47</v>
      </c>
      <c r="N56" s="3" t="s">
        <v>47</v>
      </c>
      <c r="O56" s="3" t="s">
        <v>47</v>
      </c>
      <c r="P56" s="3" t="s">
        <v>47</v>
      </c>
      <c r="Q56" s="3" t="s">
        <v>47</v>
      </c>
      <c r="R56" s="3" t="s">
        <v>47</v>
      </c>
      <c r="S56" s="3" t="s">
        <v>47</v>
      </c>
      <c r="T56" s="3" t="s">
        <v>47</v>
      </c>
      <c r="U56" s="3" t="s">
        <v>47</v>
      </c>
      <c r="V56" s="3" t="s">
        <v>47</v>
      </c>
      <c r="W56" s="3" t="s">
        <v>47</v>
      </c>
      <c r="X56" s="3" t="s">
        <v>47</v>
      </c>
      <c r="Y56" s="3" t="s">
        <v>47</v>
      </c>
      <c r="Z56" s="3" t="s">
        <v>47</v>
      </c>
      <c r="AA56" s="3" t="s">
        <v>47</v>
      </c>
      <c r="AB56" s="3" t="s">
        <v>47</v>
      </c>
      <c r="AC56" s="3" t="s">
        <v>47</v>
      </c>
      <c r="AD56" s="3" t="s">
        <v>47</v>
      </c>
      <c r="AE56" s="3" t="s">
        <v>47</v>
      </c>
      <c r="AF56" s="3" t="s">
        <v>47</v>
      </c>
      <c r="AG56" s="3" t="s">
        <v>47</v>
      </c>
      <c r="AH56" s="3" t="s">
        <v>47</v>
      </c>
      <c r="AI56" s="3" t="s">
        <v>47</v>
      </c>
      <c r="AJ56" s="3" t="s">
        <v>47</v>
      </c>
      <c r="AK56" s="3" t="s">
        <v>47</v>
      </c>
      <c r="AL56" s="3" t="s">
        <v>47</v>
      </c>
      <c r="AM56" s="3" t="s">
        <v>47</v>
      </c>
      <c r="AN56" s="3" t="s">
        <v>47</v>
      </c>
      <c r="AO56" s="3" t="s">
        <v>47</v>
      </c>
      <c r="AP56" s="3" t="s">
        <v>47</v>
      </c>
      <c r="AQ56" s="3" t="s">
        <v>47</v>
      </c>
      <c r="AR56" s="3" t="s">
        <v>47</v>
      </c>
      <c r="AS56" s="3" t="s">
        <v>47</v>
      </c>
      <c r="AT56" s="3" t="s">
        <v>47</v>
      </c>
      <c r="AU56" s="3" t="s">
        <v>47</v>
      </c>
      <c r="AV56" s="3" t="s">
        <v>47</v>
      </c>
      <c r="AW56" s="3" t="s">
        <v>47</v>
      </c>
      <c r="AX56" s="3" t="s">
        <v>47</v>
      </c>
      <c r="AY56" s="3">
        <f t="shared" si="18"/>
        <v>65</v>
      </c>
      <c r="AZ56" s="3">
        <f t="shared" si="19"/>
        <v>55</v>
      </c>
      <c r="BA56" s="3">
        <f t="shared" si="20"/>
        <v>0</v>
      </c>
      <c r="BB56" s="3">
        <f t="shared" si="21"/>
        <v>1</v>
      </c>
      <c r="BD56" s="3">
        <f t="shared" si="22"/>
        <v>17</v>
      </c>
      <c r="BE56" s="3">
        <f t="shared" si="23"/>
        <v>17</v>
      </c>
      <c r="BF56" s="3">
        <f t="shared" si="24"/>
        <v>8</v>
      </c>
      <c r="BG56" s="3">
        <f t="shared" si="25"/>
        <v>40</v>
      </c>
      <c r="BH56" s="3">
        <f t="shared" si="26"/>
        <v>30</v>
      </c>
      <c r="BI56" s="3">
        <f t="shared" si="1"/>
        <v>2</v>
      </c>
      <c r="BJ56" s="3">
        <f t="shared" si="27"/>
        <v>8</v>
      </c>
      <c r="BK56" s="3">
        <f t="shared" si="28"/>
        <v>8</v>
      </c>
      <c r="BL56" s="3">
        <f t="shared" si="29"/>
        <v>8</v>
      </c>
      <c r="BM56" s="3" t="e">
        <f t="shared" si="2"/>
        <v>#REF!</v>
      </c>
      <c r="BN56" s="3" t="e">
        <f t="shared" si="3"/>
        <v>#REF!</v>
      </c>
      <c r="BO56" s="3">
        <f t="shared" si="4"/>
        <v>2</v>
      </c>
      <c r="BP56" s="3" t="e">
        <f t="shared" si="5"/>
        <v>#REF!</v>
      </c>
      <c r="BQ56" s="3" t="e">
        <f t="shared" si="6"/>
        <v>#REF!</v>
      </c>
      <c r="BR56" s="3">
        <f t="shared" si="7"/>
        <v>2</v>
      </c>
      <c r="BS56" s="19" t="e">
        <f t="shared" si="8"/>
        <v>#REF!</v>
      </c>
      <c r="BT56" s="19" t="e">
        <f t="shared" si="9"/>
        <v>#REF!</v>
      </c>
      <c r="BU56" s="19">
        <f t="shared" si="10"/>
        <v>2</v>
      </c>
      <c r="BV56" s="19" t="e">
        <f t="shared" si="11"/>
        <v>#REF!</v>
      </c>
      <c r="BW56" s="19" t="e">
        <f t="shared" si="12"/>
        <v>#REF!</v>
      </c>
      <c r="BX56" s="19">
        <f t="shared" si="13"/>
        <v>2</v>
      </c>
    </row>
    <row r="57" spans="1:76" ht="15.75" customHeight="1" thickBot="1" x14ac:dyDescent="0.25">
      <c r="A57" s="14">
        <f t="shared" si="14"/>
        <v>81.818181818181827</v>
      </c>
      <c r="B57" s="14">
        <f t="shared" si="15"/>
        <v>100</v>
      </c>
      <c r="C57" s="14">
        <f t="shared" si="16"/>
        <v>68.75</v>
      </c>
      <c r="D57" s="14">
        <f t="shared" si="17"/>
        <v>100</v>
      </c>
      <c r="E57" s="14" t="e">
        <f t="shared" si="0"/>
        <v>#REF!</v>
      </c>
      <c r="F57" s="3" t="s">
        <v>42</v>
      </c>
      <c r="G57" s="3" t="s">
        <v>161</v>
      </c>
      <c r="H57" s="3" t="s">
        <v>162</v>
      </c>
      <c r="I57" s="17" t="s">
        <v>62</v>
      </c>
      <c r="J57" s="18" t="s">
        <v>46</v>
      </c>
      <c r="K57" s="3" t="s">
        <v>47</v>
      </c>
      <c r="L57" s="3" t="s">
        <v>47</v>
      </c>
      <c r="M57" s="3" t="s">
        <v>47</v>
      </c>
      <c r="N57" s="3" t="s">
        <v>47</v>
      </c>
      <c r="O57" s="3" t="s">
        <v>59</v>
      </c>
      <c r="P57" s="3" t="s">
        <v>47</v>
      </c>
      <c r="Q57" s="3" t="s">
        <v>47</v>
      </c>
      <c r="R57" s="3" t="s">
        <v>47</v>
      </c>
      <c r="S57" s="3" t="s">
        <v>47</v>
      </c>
      <c r="T57" s="3" t="s">
        <v>47</v>
      </c>
      <c r="U57" s="3" t="s">
        <v>47</v>
      </c>
      <c r="V57" s="3" t="s">
        <v>47</v>
      </c>
      <c r="W57" s="3" t="s">
        <v>47</v>
      </c>
      <c r="X57" s="3" t="s">
        <v>47</v>
      </c>
      <c r="Y57" s="3" t="s">
        <v>47</v>
      </c>
      <c r="Z57" s="3" t="s">
        <v>47</v>
      </c>
      <c r="AA57" s="3" t="s">
        <v>59</v>
      </c>
      <c r="AB57" s="3" t="s">
        <v>47</v>
      </c>
      <c r="AC57" s="3" t="s">
        <v>47</v>
      </c>
      <c r="AD57" s="3" t="s">
        <v>47</v>
      </c>
      <c r="AE57" s="3" t="s">
        <v>47</v>
      </c>
      <c r="AF57" s="3" t="s">
        <v>59</v>
      </c>
      <c r="AG57" s="3" t="s">
        <v>47</v>
      </c>
      <c r="AH57" s="3" t="s">
        <v>47</v>
      </c>
      <c r="AI57" s="3" t="s">
        <v>47</v>
      </c>
      <c r="AJ57" s="3" t="s">
        <v>47</v>
      </c>
      <c r="AK57" s="3" t="s">
        <v>47</v>
      </c>
      <c r="AL57" s="3" t="s">
        <v>47</v>
      </c>
      <c r="AM57" s="3" t="s">
        <v>59</v>
      </c>
      <c r="AN57" s="3" t="s">
        <v>47</v>
      </c>
      <c r="AO57" s="3" t="s">
        <v>59</v>
      </c>
      <c r="AP57" s="3" t="s">
        <v>47</v>
      </c>
      <c r="AQ57" s="3" t="s">
        <v>47</v>
      </c>
      <c r="AR57" s="3" t="s">
        <v>47</v>
      </c>
      <c r="AS57" s="3" t="s">
        <v>47</v>
      </c>
      <c r="AT57" s="3" t="s">
        <v>47</v>
      </c>
      <c r="AU57" s="3" t="s">
        <v>59</v>
      </c>
      <c r="AV57" s="3" t="s">
        <v>47</v>
      </c>
      <c r="AW57" s="3" t="s">
        <v>47</v>
      </c>
      <c r="AX57" s="3" t="s">
        <v>47</v>
      </c>
      <c r="AY57" s="3">
        <f t="shared" si="18"/>
        <v>55</v>
      </c>
      <c r="AZ57" s="3">
        <f t="shared" si="19"/>
        <v>45</v>
      </c>
      <c r="BA57" s="3">
        <f t="shared" si="20"/>
        <v>10</v>
      </c>
      <c r="BB57" s="3">
        <f t="shared" si="21"/>
        <v>1</v>
      </c>
      <c r="BD57" s="3">
        <f t="shared" si="22"/>
        <v>17</v>
      </c>
      <c r="BE57" s="3">
        <f t="shared" si="23"/>
        <v>17</v>
      </c>
      <c r="BF57" s="3">
        <f t="shared" si="24"/>
        <v>8</v>
      </c>
      <c r="BG57" s="3">
        <f t="shared" si="25"/>
        <v>32</v>
      </c>
      <c r="BH57" s="3">
        <f t="shared" si="26"/>
        <v>22</v>
      </c>
      <c r="BI57" s="3">
        <f t="shared" si="1"/>
        <v>2</v>
      </c>
      <c r="BJ57" s="3">
        <f t="shared" si="27"/>
        <v>6</v>
      </c>
      <c r="BK57" s="3">
        <f t="shared" si="28"/>
        <v>6</v>
      </c>
      <c r="BL57" s="3">
        <f t="shared" si="29"/>
        <v>8</v>
      </c>
      <c r="BM57" s="3" t="e">
        <f t="shared" si="2"/>
        <v>#REF!</v>
      </c>
      <c r="BN57" s="3" t="e">
        <f t="shared" si="3"/>
        <v>#REF!</v>
      </c>
      <c r="BO57" s="3">
        <f t="shared" si="4"/>
        <v>2</v>
      </c>
      <c r="BP57" s="3" t="e">
        <f t="shared" si="5"/>
        <v>#REF!</v>
      </c>
      <c r="BQ57" s="3" t="e">
        <f t="shared" si="6"/>
        <v>#REF!</v>
      </c>
      <c r="BR57" s="3">
        <f t="shared" si="7"/>
        <v>2</v>
      </c>
      <c r="BS57" s="19" t="e">
        <f t="shared" si="8"/>
        <v>#REF!</v>
      </c>
      <c r="BT57" s="19" t="e">
        <f t="shared" si="9"/>
        <v>#REF!</v>
      </c>
      <c r="BU57" s="19">
        <f t="shared" si="10"/>
        <v>2</v>
      </c>
      <c r="BV57" s="19" t="e">
        <f t="shared" si="11"/>
        <v>#REF!</v>
      </c>
      <c r="BW57" s="19" t="e">
        <f t="shared" si="12"/>
        <v>#REF!</v>
      </c>
      <c r="BX57" s="19">
        <f t="shared" si="13"/>
        <v>2</v>
      </c>
    </row>
    <row r="58" spans="1:76" ht="15.75" customHeight="1" thickBot="1" x14ac:dyDescent="0.25">
      <c r="A58" s="14">
        <f t="shared" si="14"/>
        <v>83.870967741935488</v>
      </c>
      <c r="B58" s="14">
        <f t="shared" si="15"/>
        <v>100</v>
      </c>
      <c r="C58" s="14">
        <f t="shared" si="16"/>
        <v>73.68421052631578</v>
      </c>
      <c r="D58" s="14">
        <f t="shared" si="17"/>
        <v>100</v>
      </c>
      <c r="E58" s="14" t="e">
        <f t="shared" si="0"/>
        <v>#REF!</v>
      </c>
      <c r="F58" s="3" t="s">
        <v>42</v>
      </c>
      <c r="G58" s="3" t="s">
        <v>163</v>
      </c>
      <c r="H58" s="3" t="s">
        <v>164</v>
      </c>
      <c r="I58" s="17" t="s">
        <v>58</v>
      </c>
      <c r="J58" s="18" t="s">
        <v>46</v>
      </c>
      <c r="K58" s="3" t="s">
        <v>47</v>
      </c>
      <c r="L58" s="3" t="s">
        <v>47</v>
      </c>
      <c r="M58" s="3" t="s">
        <v>47</v>
      </c>
      <c r="N58" s="3" t="s">
        <v>47</v>
      </c>
      <c r="O58" s="3" t="s">
        <v>47</v>
      </c>
      <c r="P58" s="3" t="s">
        <v>47</v>
      </c>
      <c r="Q58" s="3" t="s">
        <v>47</v>
      </c>
      <c r="R58" s="3" t="s">
        <v>47</v>
      </c>
      <c r="S58" s="3" t="s">
        <v>47</v>
      </c>
      <c r="T58" s="3" t="s">
        <v>47</v>
      </c>
      <c r="U58" s="3" t="s">
        <v>47</v>
      </c>
      <c r="V58" s="3" t="s">
        <v>47</v>
      </c>
      <c r="W58" s="3" t="s">
        <v>47</v>
      </c>
      <c r="X58" s="3" t="s">
        <v>47</v>
      </c>
      <c r="Y58" s="3" t="s">
        <v>47</v>
      </c>
      <c r="Z58" s="3" t="s">
        <v>47</v>
      </c>
      <c r="AA58" s="3" t="s">
        <v>47</v>
      </c>
      <c r="AB58" s="3" t="s">
        <v>47</v>
      </c>
      <c r="AC58" s="3" t="s">
        <v>47</v>
      </c>
      <c r="AD58" s="3" t="s">
        <v>47</v>
      </c>
      <c r="AE58" s="3" t="s">
        <v>47</v>
      </c>
      <c r="AF58" s="3" t="s">
        <v>47</v>
      </c>
      <c r="AG58" s="3" t="s">
        <v>47</v>
      </c>
      <c r="AH58" s="3" t="s">
        <v>47</v>
      </c>
      <c r="AI58" s="3" t="s">
        <v>47</v>
      </c>
      <c r="AJ58" s="3" t="s">
        <v>59</v>
      </c>
      <c r="AK58" s="3" t="s">
        <v>47</v>
      </c>
      <c r="AL58" s="3" t="s">
        <v>47</v>
      </c>
      <c r="AM58" s="3" t="s">
        <v>59</v>
      </c>
      <c r="AN58" s="3" t="s">
        <v>59</v>
      </c>
      <c r="AO58" s="3" t="s">
        <v>47</v>
      </c>
      <c r="AP58" s="3" t="s">
        <v>47</v>
      </c>
      <c r="AQ58" s="3" t="s">
        <v>47</v>
      </c>
      <c r="AR58" s="3" t="s">
        <v>47</v>
      </c>
      <c r="AS58" s="3" t="s">
        <v>47</v>
      </c>
      <c r="AT58" s="3" t="s">
        <v>47</v>
      </c>
      <c r="AU58" s="3" t="s">
        <v>47</v>
      </c>
      <c r="AV58" s="3" t="s">
        <v>47</v>
      </c>
      <c r="AW58" s="3" t="s">
        <v>47</v>
      </c>
      <c r="AX58" s="3" t="s">
        <v>47</v>
      </c>
      <c r="AY58" s="3">
        <f t="shared" si="18"/>
        <v>62</v>
      </c>
      <c r="AZ58" s="3">
        <f t="shared" si="19"/>
        <v>52</v>
      </c>
      <c r="BA58" s="3">
        <f t="shared" si="20"/>
        <v>3</v>
      </c>
      <c r="BB58" s="3">
        <f t="shared" si="21"/>
        <v>1</v>
      </c>
      <c r="BD58" s="3">
        <f t="shared" si="22"/>
        <v>17</v>
      </c>
      <c r="BE58" s="3">
        <f t="shared" si="23"/>
        <v>17</v>
      </c>
      <c r="BF58" s="3">
        <f t="shared" si="24"/>
        <v>8</v>
      </c>
      <c r="BG58" s="3">
        <f t="shared" si="25"/>
        <v>38</v>
      </c>
      <c r="BH58" s="3">
        <f t="shared" si="26"/>
        <v>28</v>
      </c>
      <c r="BI58" s="3">
        <f t="shared" si="1"/>
        <v>2</v>
      </c>
      <c r="BJ58" s="3">
        <f t="shared" si="27"/>
        <v>7</v>
      </c>
      <c r="BK58" s="3">
        <f t="shared" si="28"/>
        <v>7</v>
      </c>
      <c r="BL58" s="3">
        <f t="shared" si="29"/>
        <v>8</v>
      </c>
      <c r="BM58" s="3" t="e">
        <f t="shared" si="2"/>
        <v>#REF!</v>
      </c>
      <c r="BN58" s="3" t="e">
        <f t="shared" si="3"/>
        <v>#REF!</v>
      </c>
      <c r="BO58" s="3">
        <f t="shared" si="4"/>
        <v>2</v>
      </c>
      <c r="BP58" s="3" t="e">
        <f t="shared" si="5"/>
        <v>#REF!</v>
      </c>
      <c r="BQ58" s="3" t="e">
        <f t="shared" si="6"/>
        <v>#REF!</v>
      </c>
      <c r="BR58" s="3">
        <f t="shared" si="7"/>
        <v>2</v>
      </c>
      <c r="BS58" s="19" t="e">
        <f t="shared" si="8"/>
        <v>#REF!</v>
      </c>
      <c r="BT58" s="19" t="e">
        <f t="shared" si="9"/>
        <v>#REF!</v>
      </c>
      <c r="BU58" s="19">
        <f t="shared" si="10"/>
        <v>2</v>
      </c>
      <c r="BV58" s="19" t="e">
        <f t="shared" si="11"/>
        <v>#REF!</v>
      </c>
      <c r="BW58" s="19" t="e">
        <f t="shared" si="12"/>
        <v>#REF!</v>
      </c>
      <c r="BX58" s="19">
        <f t="shared" si="13"/>
        <v>2</v>
      </c>
    </row>
    <row r="59" spans="1:76" ht="15.75" customHeight="1" thickBot="1" x14ac:dyDescent="0.25">
      <c r="A59" s="14">
        <f t="shared" si="14"/>
        <v>84.375</v>
      </c>
      <c r="B59" s="14">
        <f t="shared" si="15"/>
        <v>100</v>
      </c>
      <c r="C59" s="14">
        <f t="shared" si="16"/>
        <v>75</v>
      </c>
      <c r="D59" s="14">
        <f t="shared" si="17"/>
        <v>100</v>
      </c>
      <c r="E59" s="14" t="e">
        <f t="shared" si="0"/>
        <v>#REF!</v>
      </c>
      <c r="F59" s="3" t="s">
        <v>42</v>
      </c>
      <c r="G59" s="3" t="s">
        <v>165</v>
      </c>
      <c r="H59" s="3" t="s">
        <v>166</v>
      </c>
      <c r="I59" s="17" t="s">
        <v>110</v>
      </c>
      <c r="J59" s="18" t="s">
        <v>46</v>
      </c>
      <c r="K59" s="3" t="s">
        <v>47</v>
      </c>
      <c r="L59" s="3" t="s">
        <v>47</v>
      </c>
      <c r="M59" s="3" t="s">
        <v>47</v>
      </c>
      <c r="N59" s="3" t="s">
        <v>47</v>
      </c>
      <c r="O59" s="3" t="s">
        <v>47</v>
      </c>
      <c r="P59" s="3" t="s">
        <v>47</v>
      </c>
      <c r="Q59" s="3" t="s">
        <v>47</v>
      </c>
      <c r="R59" s="3" t="s">
        <v>47</v>
      </c>
      <c r="S59" s="3" t="s">
        <v>47</v>
      </c>
      <c r="T59" s="3" t="s">
        <v>47</v>
      </c>
      <c r="U59" s="3" t="s">
        <v>47</v>
      </c>
      <c r="V59" s="3" t="s">
        <v>47</v>
      </c>
      <c r="W59" s="3" t="s">
        <v>47</v>
      </c>
      <c r="X59" s="3" t="s">
        <v>47</v>
      </c>
      <c r="Y59" s="3" t="s">
        <v>47</v>
      </c>
      <c r="Z59" s="3" t="s">
        <v>47</v>
      </c>
      <c r="AA59" s="3" t="s">
        <v>47</v>
      </c>
      <c r="AB59" s="3" t="s">
        <v>47</v>
      </c>
      <c r="AC59" s="3" t="s">
        <v>47</v>
      </c>
      <c r="AD59" s="3" t="s">
        <v>47</v>
      </c>
      <c r="AE59" s="3" t="s">
        <v>47</v>
      </c>
      <c r="AF59" s="3" t="s">
        <v>47</v>
      </c>
      <c r="AG59" s="3" t="s">
        <v>47</v>
      </c>
      <c r="AH59" s="3" t="s">
        <v>47</v>
      </c>
      <c r="AI59" s="3" t="s">
        <v>47</v>
      </c>
      <c r="AJ59" s="3" t="s">
        <v>47</v>
      </c>
      <c r="AK59" s="3" t="s">
        <v>47</v>
      </c>
      <c r="AL59" s="3" t="s">
        <v>47</v>
      </c>
      <c r="AM59" s="3" t="s">
        <v>47</v>
      </c>
      <c r="AN59" s="3" t="s">
        <v>59</v>
      </c>
      <c r="AO59" s="3" t="s">
        <v>47</v>
      </c>
      <c r="AP59" s="3" t="s">
        <v>47</v>
      </c>
      <c r="AQ59" s="3" t="s">
        <v>47</v>
      </c>
      <c r="AR59" s="3" t="s">
        <v>47</v>
      </c>
      <c r="AS59" s="3" t="s">
        <v>47</v>
      </c>
      <c r="AT59" s="3" t="s">
        <v>47</v>
      </c>
      <c r="AU59" s="3" t="s">
        <v>47</v>
      </c>
      <c r="AV59" s="3" t="s">
        <v>47</v>
      </c>
      <c r="AW59" s="3" t="s">
        <v>47</v>
      </c>
      <c r="AX59" s="3" t="s">
        <v>47</v>
      </c>
      <c r="AY59" s="3">
        <f t="shared" si="18"/>
        <v>64</v>
      </c>
      <c r="AZ59" s="3">
        <f t="shared" si="19"/>
        <v>54</v>
      </c>
      <c r="BA59" s="3">
        <f t="shared" si="20"/>
        <v>1</v>
      </c>
      <c r="BB59" s="3">
        <f t="shared" si="21"/>
        <v>1</v>
      </c>
      <c r="BD59" s="3">
        <f t="shared" si="22"/>
        <v>17</v>
      </c>
      <c r="BE59" s="3">
        <f t="shared" si="23"/>
        <v>17</v>
      </c>
      <c r="BF59" s="3">
        <f t="shared" si="24"/>
        <v>8</v>
      </c>
      <c r="BG59" s="3">
        <f t="shared" si="25"/>
        <v>40</v>
      </c>
      <c r="BH59" s="3">
        <f t="shared" si="26"/>
        <v>30</v>
      </c>
      <c r="BI59" s="3">
        <f t="shared" si="1"/>
        <v>2</v>
      </c>
      <c r="BJ59" s="3">
        <f t="shared" si="27"/>
        <v>7</v>
      </c>
      <c r="BK59" s="3">
        <f t="shared" si="28"/>
        <v>7</v>
      </c>
      <c r="BL59" s="3">
        <f t="shared" si="29"/>
        <v>8</v>
      </c>
      <c r="BM59" s="3" t="e">
        <f t="shared" si="2"/>
        <v>#REF!</v>
      </c>
      <c r="BN59" s="3" t="e">
        <f t="shared" si="3"/>
        <v>#REF!</v>
      </c>
      <c r="BO59" s="3">
        <f t="shared" si="4"/>
        <v>2</v>
      </c>
      <c r="BP59" s="3" t="e">
        <f t="shared" si="5"/>
        <v>#REF!</v>
      </c>
      <c r="BQ59" s="3" t="e">
        <f t="shared" si="6"/>
        <v>#REF!</v>
      </c>
      <c r="BR59" s="3">
        <f t="shared" si="7"/>
        <v>2</v>
      </c>
      <c r="BS59" s="19" t="e">
        <f t="shared" si="8"/>
        <v>#REF!</v>
      </c>
      <c r="BT59" s="19" t="e">
        <f t="shared" si="9"/>
        <v>#REF!</v>
      </c>
      <c r="BU59" s="19">
        <f t="shared" si="10"/>
        <v>2</v>
      </c>
      <c r="BV59" s="19" t="e">
        <f t="shared" si="11"/>
        <v>#REF!</v>
      </c>
      <c r="BW59" s="19" t="e">
        <f t="shared" si="12"/>
        <v>#REF!</v>
      </c>
      <c r="BX59" s="19">
        <f t="shared" si="13"/>
        <v>2</v>
      </c>
    </row>
    <row r="60" spans="1:76" ht="15.75" customHeight="1" thickBot="1" x14ac:dyDescent="0.25">
      <c r="A60" s="14">
        <f t="shared" si="14"/>
        <v>84.615384615384613</v>
      </c>
      <c r="B60" s="14">
        <f t="shared" si="15"/>
        <v>100</v>
      </c>
      <c r="C60" s="14">
        <f t="shared" si="16"/>
        <v>75</v>
      </c>
      <c r="D60" s="14">
        <f t="shared" si="17"/>
        <v>100</v>
      </c>
      <c r="E60" s="14" t="e">
        <f t="shared" si="0"/>
        <v>#REF!</v>
      </c>
      <c r="F60" s="3" t="s">
        <v>42</v>
      </c>
      <c r="G60" s="3" t="s">
        <v>167</v>
      </c>
      <c r="H60" s="3" t="s">
        <v>168</v>
      </c>
      <c r="I60" s="17" t="s">
        <v>45</v>
      </c>
      <c r="J60" s="18" t="s">
        <v>46</v>
      </c>
      <c r="K60" s="3" t="s">
        <v>47</v>
      </c>
      <c r="L60" s="3" t="s">
        <v>47</v>
      </c>
      <c r="M60" s="3" t="s">
        <v>47</v>
      </c>
      <c r="N60" s="3" t="s">
        <v>47</v>
      </c>
      <c r="O60" s="3" t="s">
        <v>47</v>
      </c>
      <c r="P60" s="3" t="s">
        <v>47</v>
      </c>
      <c r="Q60" s="3" t="s">
        <v>47</v>
      </c>
      <c r="R60" s="3" t="s">
        <v>47</v>
      </c>
      <c r="S60" s="3" t="s">
        <v>47</v>
      </c>
      <c r="T60" s="3" t="s">
        <v>47</v>
      </c>
      <c r="U60" s="3" t="s">
        <v>47</v>
      </c>
      <c r="V60" s="3" t="s">
        <v>47</v>
      </c>
      <c r="W60" s="3" t="s">
        <v>47</v>
      </c>
      <c r="X60" s="3" t="s">
        <v>47</v>
      </c>
      <c r="Y60" s="3" t="s">
        <v>47</v>
      </c>
      <c r="Z60" s="3" t="s">
        <v>47</v>
      </c>
      <c r="AA60" s="3" t="s">
        <v>47</v>
      </c>
      <c r="AB60" s="3" t="s">
        <v>47</v>
      </c>
      <c r="AC60" s="3" t="s">
        <v>47</v>
      </c>
      <c r="AD60" s="3" t="s">
        <v>47</v>
      </c>
      <c r="AE60" s="3" t="s">
        <v>47</v>
      </c>
      <c r="AF60" s="3" t="s">
        <v>47</v>
      </c>
      <c r="AG60" s="3" t="s">
        <v>47</v>
      </c>
      <c r="AH60" s="3" t="s">
        <v>47</v>
      </c>
      <c r="AI60" s="3" t="s">
        <v>47</v>
      </c>
      <c r="AJ60" s="3" t="s">
        <v>47</v>
      </c>
      <c r="AK60" s="3" t="s">
        <v>47</v>
      </c>
      <c r="AL60" s="3" t="s">
        <v>47</v>
      </c>
      <c r="AM60" s="3" t="s">
        <v>47</v>
      </c>
      <c r="AN60" s="3" t="s">
        <v>47</v>
      </c>
      <c r="AO60" s="3" t="s">
        <v>47</v>
      </c>
      <c r="AP60" s="3" t="s">
        <v>47</v>
      </c>
      <c r="AQ60" s="3" t="s">
        <v>47</v>
      </c>
      <c r="AR60" s="3" t="s">
        <v>47</v>
      </c>
      <c r="AS60" s="3" t="s">
        <v>47</v>
      </c>
      <c r="AT60" s="3" t="s">
        <v>47</v>
      </c>
      <c r="AU60" s="3" t="s">
        <v>47</v>
      </c>
      <c r="AV60" s="3" t="s">
        <v>47</v>
      </c>
      <c r="AW60" s="3" t="s">
        <v>47</v>
      </c>
      <c r="AX60" s="3" t="s">
        <v>47</v>
      </c>
      <c r="AY60" s="3">
        <f t="shared" si="18"/>
        <v>65</v>
      </c>
      <c r="AZ60" s="3">
        <f t="shared" si="19"/>
        <v>55</v>
      </c>
      <c r="BA60" s="3">
        <f t="shared" si="20"/>
        <v>0</v>
      </c>
      <c r="BB60" s="3">
        <f t="shared" si="21"/>
        <v>1</v>
      </c>
      <c r="BD60" s="3">
        <f t="shared" si="22"/>
        <v>17</v>
      </c>
      <c r="BE60" s="3">
        <f t="shared" si="23"/>
        <v>17</v>
      </c>
      <c r="BF60" s="3">
        <f t="shared" si="24"/>
        <v>8</v>
      </c>
      <c r="BG60" s="3">
        <f t="shared" si="25"/>
        <v>40</v>
      </c>
      <c r="BH60" s="3">
        <f t="shared" si="26"/>
        <v>30</v>
      </c>
      <c r="BI60" s="3">
        <f t="shared" si="1"/>
        <v>2</v>
      </c>
      <c r="BJ60" s="3">
        <f t="shared" si="27"/>
        <v>8</v>
      </c>
      <c r="BK60" s="3">
        <f t="shared" si="28"/>
        <v>8</v>
      </c>
      <c r="BL60" s="3">
        <f t="shared" si="29"/>
        <v>8</v>
      </c>
      <c r="BM60" s="3" t="e">
        <f t="shared" si="2"/>
        <v>#REF!</v>
      </c>
      <c r="BN60" s="3" t="e">
        <f t="shared" si="3"/>
        <v>#REF!</v>
      </c>
      <c r="BO60" s="3">
        <f t="shared" si="4"/>
        <v>2</v>
      </c>
      <c r="BP60" s="3" t="e">
        <f t="shared" si="5"/>
        <v>#REF!</v>
      </c>
      <c r="BQ60" s="3" t="e">
        <f t="shared" si="6"/>
        <v>#REF!</v>
      </c>
      <c r="BR60" s="3">
        <f t="shared" si="7"/>
        <v>2</v>
      </c>
      <c r="BS60" s="19" t="e">
        <f t="shared" si="8"/>
        <v>#REF!</v>
      </c>
      <c r="BT60" s="19" t="e">
        <f t="shared" si="9"/>
        <v>#REF!</v>
      </c>
      <c r="BU60" s="19">
        <f t="shared" si="10"/>
        <v>2</v>
      </c>
      <c r="BV60" s="19" t="e">
        <f t="shared" si="11"/>
        <v>#REF!</v>
      </c>
      <c r="BW60" s="19" t="e">
        <f t="shared" si="12"/>
        <v>#REF!</v>
      </c>
      <c r="BX60" s="19">
        <f t="shared" si="13"/>
        <v>2</v>
      </c>
    </row>
    <row r="61" spans="1:76" ht="15.75" customHeight="1" thickBot="1" x14ac:dyDescent="0.25">
      <c r="A61" s="14">
        <f t="shared" si="14"/>
        <v>26.153846153846157</v>
      </c>
      <c r="B61" s="14">
        <f t="shared" si="15"/>
        <v>11.76470588235294</v>
      </c>
      <c r="C61" s="14">
        <f t="shared" si="16"/>
        <v>35</v>
      </c>
      <c r="D61" s="14">
        <f t="shared" si="17"/>
        <v>12.5</v>
      </c>
      <c r="E61" s="14" t="e">
        <f t="shared" si="0"/>
        <v>#REF!</v>
      </c>
      <c r="F61" s="3" t="s">
        <v>42</v>
      </c>
      <c r="G61" s="3" t="s">
        <v>169</v>
      </c>
      <c r="H61" s="3" t="s">
        <v>170</v>
      </c>
      <c r="I61" s="17" t="s">
        <v>71</v>
      </c>
      <c r="J61" s="18" t="s">
        <v>171</v>
      </c>
      <c r="K61" s="3" t="s">
        <v>72</v>
      </c>
      <c r="L61" s="3" t="s">
        <v>72</v>
      </c>
      <c r="M61" s="3" t="s">
        <v>72</v>
      </c>
      <c r="N61" s="3" t="s">
        <v>72</v>
      </c>
      <c r="O61" s="3" t="s">
        <v>72</v>
      </c>
      <c r="P61" s="3" t="s">
        <v>72</v>
      </c>
      <c r="Q61" s="3" t="s">
        <v>72</v>
      </c>
      <c r="R61" s="3" t="s">
        <v>72</v>
      </c>
      <c r="S61" s="3" t="s">
        <v>72</v>
      </c>
      <c r="T61" s="3" t="s">
        <v>47</v>
      </c>
      <c r="U61" s="3" t="s">
        <v>72</v>
      </c>
      <c r="V61" s="3" t="s">
        <v>72</v>
      </c>
      <c r="W61" s="3" t="s">
        <v>72</v>
      </c>
      <c r="X61" s="3" t="s">
        <v>72</v>
      </c>
      <c r="Y61" s="3" t="s">
        <v>72</v>
      </c>
      <c r="Z61" s="3" t="s">
        <v>72</v>
      </c>
      <c r="AA61" s="3" t="s">
        <v>47</v>
      </c>
      <c r="AB61" s="3" t="s">
        <v>72</v>
      </c>
      <c r="AC61" s="3" t="s">
        <v>72</v>
      </c>
      <c r="AD61" s="3" t="s">
        <v>47</v>
      </c>
      <c r="AE61" s="3" t="s">
        <v>72</v>
      </c>
      <c r="AF61" s="3" t="s">
        <v>72</v>
      </c>
      <c r="AG61" s="3" t="s">
        <v>72</v>
      </c>
      <c r="AH61" s="3" t="s">
        <v>47</v>
      </c>
      <c r="AI61" s="3" t="s">
        <v>72</v>
      </c>
      <c r="AJ61" s="3" t="s">
        <v>47</v>
      </c>
      <c r="AK61" s="3" t="s">
        <v>72</v>
      </c>
      <c r="AL61" s="3" t="s">
        <v>72</v>
      </c>
      <c r="AM61" s="3" t="s">
        <v>72</v>
      </c>
      <c r="AN61" s="3" t="s">
        <v>47</v>
      </c>
      <c r="AO61" s="3" t="s">
        <v>72</v>
      </c>
      <c r="AP61" s="3" t="s">
        <v>72</v>
      </c>
      <c r="AQ61" s="3" t="s">
        <v>72</v>
      </c>
      <c r="AR61" s="3" t="s">
        <v>72</v>
      </c>
      <c r="AS61" s="3" t="s">
        <v>72</v>
      </c>
      <c r="AT61" s="3" t="s">
        <v>72</v>
      </c>
      <c r="AU61" s="3" t="s">
        <v>72</v>
      </c>
      <c r="AV61" s="3" t="s">
        <v>72</v>
      </c>
      <c r="AW61" s="3" t="s">
        <v>72</v>
      </c>
      <c r="AX61" s="3" t="s">
        <v>72</v>
      </c>
      <c r="AY61" s="3">
        <f t="shared" si="18"/>
        <v>65</v>
      </c>
      <c r="AZ61" s="3">
        <f t="shared" si="19"/>
        <v>17</v>
      </c>
      <c r="BA61" s="3">
        <f t="shared" si="20"/>
        <v>0</v>
      </c>
      <c r="BB61" s="3">
        <f t="shared" si="21"/>
        <v>1</v>
      </c>
      <c r="BD61" s="3">
        <f t="shared" si="22"/>
        <v>17</v>
      </c>
      <c r="BE61" s="3">
        <f t="shared" si="23"/>
        <v>2</v>
      </c>
      <c r="BF61" s="3">
        <f t="shared" si="24"/>
        <v>8</v>
      </c>
      <c r="BG61" s="3">
        <f t="shared" si="25"/>
        <v>40</v>
      </c>
      <c r="BH61" s="3">
        <f t="shared" si="26"/>
        <v>14</v>
      </c>
      <c r="BI61" s="3">
        <f t="shared" si="1"/>
        <v>2</v>
      </c>
      <c r="BJ61" s="3">
        <f t="shared" si="27"/>
        <v>8</v>
      </c>
      <c r="BK61" s="3">
        <f t="shared" si="28"/>
        <v>1</v>
      </c>
      <c r="BL61" s="3">
        <f t="shared" si="29"/>
        <v>8</v>
      </c>
      <c r="BM61" s="3" t="e">
        <f t="shared" si="2"/>
        <v>#REF!</v>
      </c>
      <c r="BN61" s="3" t="e">
        <f t="shared" si="3"/>
        <v>#REF!</v>
      </c>
      <c r="BO61" s="3">
        <f t="shared" si="4"/>
        <v>2</v>
      </c>
      <c r="BP61" s="3" t="e">
        <f t="shared" si="5"/>
        <v>#REF!</v>
      </c>
      <c r="BQ61" s="3" t="e">
        <f t="shared" si="6"/>
        <v>#REF!</v>
      </c>
      <c r="BR61" s="3">
        <f t="shared" si="7"/>
        <v>2</v>
      </c>
      <c r="BS61" s="19" t="e">
        <f t="shared" si="8"/>
        <v>#REF!</v>
      </c>
      <c r="BT61" s="19" t="e">
        <f t="shared" si="9"/>
        <v>#REF!</v>
      </c>
      <c r="BU61" s="19">
        <f t="shared" si="10"/>
        <v>2</v>
      </c>
      <c r="BV61" s="19" t="e">
        <f t="shared" si="11"/>
        <v>#REF!</v>
      </c>
      <c r="BW61" s="19" t="e">
        <f t="shared" si="12"/>
        <v>#REF!</v>
      </c>
      <c r="BX61" s="19">
        <f t="shared" si="13"/>
        <v>2</v>
      </c>
    </row>
    <row r="62" spans="1:76" ht="15.75" customHeight="1" thickBot="1" x14ac:dyDescent="0.25">
      <c r="A62" s="14">
        <f t="shared" si="14"/>
        <v>15.384615384615385</v>
      </c>
      <c r="B62" s="14">
        <f t="shared" si="15"/>
        <v>0</v>
      </c>
      <c r="C62" s="14">
        <f t="shared" si="16"/>
        <v>25</v>
      </c>
      <c r="D62" s="14">
        <f t="shared" si="17"/>
        <v>0</v>
      </c>
      <c r="E62" s="14" t="e">
        <f t="shared" si="0"/>
        <v>#REF!</v>
      </c>
      <c r="F62" s="3" t="s">
        <v>42</v>
      </c>
      <c r="G62" s="3" t="s">
        <v>172</v>
      </c>
      <c r="H62" s="3" t="s">
        <v>137</v>
      </c>
      <c r="I62" s="17" t="s">
        <v>173</v>
      </c>
      <c r="J62" s="18" t="s">
        <v>171</v>
      </c>
      <c r="K62" s="3" t="s">
        <v>72</v>
      </c>
      <c r="L62" s="3" t="s">
        <v>72</v>
      </c>
      <c r="M62" s="3" t="s">
        <v>72</v>
      </c>
      <c r="N62" s="3" t="s">
        <v>72</v>
      </c>
      <c r="O62" s="3" t="s">
        <v>72</v>
      </c>
      <c r="P62" s="3" t="s">
        <v>72</v>
      </c>
      <c r="Q62" s="3" t="s">
        <v>72</v>
      </c>
      <c r="R62" s="3" t="s">
        <v>72</v>
      </c>
      <c r="S62" s="3" t="s">
        <v>72</v>
      </c>
      <c r="T62" s="3" t="s">
        <v>72</v>
      </c>
      <c r="U62" s="3" t="s">
        <v>72</v>
      </c>
      <c r="V62" s="3" t="s">
        <v>72</v>
      </c>
      <c r="W62" s="3" t="s">
        <v>72</v>
      </c>
      <c r="X62" s="3" t="s">
        <v>72</v>
      </c>
      <c r="Y62" s="3" t="s">
        <v>72</v>
      </c>
      <c r="Z62" s="3" t="s">
        <v>72</v>
      </c>
      <c r="AA62" s="3" t="s">
        <v>72</v>
      </c>
      <c r="AB62" s="3" t="s">
        <v>72</v>
      </c>
      <c r="AC62" s="3" t="s">
        <v>72</v>
      </c>
      <c r="AD62" s="3" t="s">
        <v>72</v>
      </c>
      <c r="AE62" s="3" t="s">
        <v>72</v>
      </c>
      <c r="AF62" s="3" t="s">
        <v>72</v>
      </c>
      <c r="AG62" s="3" t="s">
        <v>72</v>
      </c>
      <c r="AH62" s="3" t="s">
        <v>72</v>
      </c>
      <c r="AI62" s="3" t="s">
        <v>72</v>
      </c>
      <c r="AJ62" s="3" t="s">
        <v>72</v>
      </c>
      <c r="AK62" s="3" t="s">
        <v>72</v>
      </c>
      <c r="AL62" s="3" t="s">
        <v>72</v>
      </c>
      <c r="AM62" s="3" t="s">
        <v>72</v>
      </c>
      <c r="AN62" s="3" t="s">
        <v>72</v>
      </c>
      <c r="AO62" s="3" t="s">
        <v>72</v>
      </c>
      <c r="AP62" s="3" t="s">
        <v>72</v>
      </c>
      <c r="AQ62" s="3" t="s">
        <v>72</v>
      </c>
      <c r="AR62" s="3" t="s">
        <v>72</v>
      </c>
      <c r="AS62" s="3" t="s">
        <v>72</v>
      </c>
      <c r="AT62" s="3" t="s">
        <v>72</v>
      </c>
      <c r="AU62" s="3" t="s">
        <v>72</v>
      </c>
      <c r="AV62" s="3" t="s">
        <v>72</v>
      </c>
      <c r="AW62" s="3" t="s">
        <v>72</v>
      </c>
      <c r="AX62" s="3" t="s">
        <v>72</v>
      </c>
      <c r="AY62" s="3">
        <f t="shared" si="18"/>
        <v>65</v>
      </c>
      <c r="AZ62" s="3">
        <f t="shared" si="19"/>
        <v>10</v>
      </c>
      <c r="BA62" s="3">
        <f t="shared" si="20"/>
        <v>0</v>
      </c>
      <c r="BB62" s="3">
        <f t="shared" si="21"/>
        <v>1</v>
      </c>
      <c r="BD62" s="3">
        <f t="shared" si="22"/>
        <v>17</v>
      </c>
      <c r="BE62" s="3">
        <f t="shared" si="23"/>
        <v>0</v>
      </c>
      <c r="BF62" s="3">
        <f t="shared" si="24"/>
        <v>8</v>
      </c>
      <c r="BG62" s="3">
        <f t="shared" si="25"/>
        <v>40</v>
      </c>
      <c r="BH62" s="3">
        <f t="shared" si="26"/>
        <v>10</v>
      </c>
      <c r="BI62" s="3">
        <f t="shared" si="1"/>
        <v>2</v>
      </c>
      <c r="BJ62" s="3">
        <f t="shared" si="27"/>
        <v>8</v>
      </c>
      <c r="BK62" s="3">
        <f t="shared" si="28"/>
        <v>0</v>
      </c>
      <c r="BL62" s="3">
        <f t="shared" si="29"/>
        <v>8</v>
      </c>
      <c r="BM62" s="3" t="e">
        <f t="shared" si="2"/>
        <v>#REF!</v>
      </c>
      <c r="BN62" s="3" t="e">
        <f t="shared" si="3"/>
        <v>#REF!</v>
      </c>
      <c r="BO62" s="3">
        <f t="shared" si="4"/>
        <v>2</v>
      </c>
      <c r="BP62" s="3" t="e">
        <f t="shared" si="5"/>
        <v>#REF!</v>
      </c>
      <c r="BQ62" s="3" t="e">
        <f t="shared" si="6"/>
        <v>#REF!</v>
      </c>
      <c r="BR62" s="3">
        <f t="shared" si="7"/>
        <v>2</v>
      </c>
      <c r="BS62" s="19" t="e">
        <f t="shared" si="8"/>
        <v>#REF!</v>
      </c>
      <c r="BT62" s="19" t="e">
        <f t="shared" si="9"/>
        <v>#REF!</v>
      </c>
      <c r="BU62" s="19">
        <f t="shared" si="10"/>
        <v>2</v>
      </c>
      <c r="BV62" s="19" t="e">
        <f t="shared" si="11"/>
        <v>#REF!</v>
      </c>
      <c r="BW62" s="19" t="e">
        <f t="shared" si="12"/>
        <v>#REF!</v>
      </c>
      <c r="BX62" s="19">
        <f t="shared" si="13"/>
        <v>2</v>
      </c>
    </row>
    <row r="63" spans="1:76" ht="15.75" customHeight="1" thickBot="1" x14ac:dyDescent="0.25">
      <c r="A63" s="14">
        <f t="shared" si="14"/>
        <v>15.384615384615385</v>
      </c>
      <c r="B63" s="14">
        <f t="shared" si="15"/>
        <v>0</v>
      </c>
      <c r="C63" s="14">
        <f t="shared" si="16"/>
        <v>25</v>
      </c>
      <c r="D63" s="14">
        <f t="shared" si="17"/>
        <v>0</v>
      </c>
      <c r="E63" s="14" t="e">
        <f t="shared" si="0"/>
        <v>#REF!</v>
      </c>
      <c r="F63" s="3" t="s">
        <v>42</v>
      </c>
      <c r="G63" s="3" t="s">
        <v>174</v>
      </c>
      <c r="H63" s="3" t="s">
        <v>175</v>
      </c>
      <c r="I63" s="17" t="s">
        <v>176</v>
      </c>
      <c r="J63" s="18" t="s">
        <v>177</v>
      </c>
      <c r="K63" s="3" t="s">
        <v>72</v>
      </c>
      <c r="L63" s="3" t="s">
        <v>72</v>
      </c>
      <c r="M63" s="3" t="s">
        <v>72</v>
      </c>
      <c r="N63" s="3" t="s">
        <v>72</v>
      </c>
      <c r="O63" s="3" t="s">
        <v>72</v>
      </c>
      <c r="P63" s="3" t="s">
        <v>72</v>
      </c>
      <c r="Q63" s="3" t="s">
        <v>72</v>
      </c>
      <c r="R63" s="3" t="s">
        <v>72</v>
      </c>
      <c r="S63" s="3" t="s">
        <v>72</v>
      </c>
      <c r="T63" s="3" t="s">
        <v>72</v>
      </c>
      <c r="U63" s="3" t="s">
        <v>72</v>
      </c>
      <c r="V63" s="3" t="s">
        <v>72</v>
      </c>
      <c r="W63" s="3" t="s">
        <v>72</v>
      </c>
      <c r="X63" s="3" t="s">
        <v>72</v>
      </c>
      <c r="Y63" s="3" t="s">
        <v>72</v>
      </c>
      <c r="Z63" s="3" t="s">
        <v>72</v>
      </c>
      <c r="AA63" s="3" t="s">
        <v>72</v>
      </c>
      <c r="AB63" s="3" t="s">
        <v>72</v>
      </c>
      <c r="AC63" s="3" t="s">
        <v>72</v>
      </c>
      <c r="AD63" s="3" t="s">
        <v>72</v>
      </c>
      <c r="AE63" s="3" t="s">
        <v>72</v>
      </c>
      <c r="AF63" s="3" t="s">
        <v>72</v>
      </c>
      <c r="AG63" s="3" t="s">
        <v>72</v>
      </c>
      <c r="AH63" s="3" t="s">
        <v>72</v>
      </c>
      <c r="AI63" s="3" t="s">
        <v>72</v>
      </c>
      <c r="AJ63" s="3" t="s">
        <v>72</v>
      </c>
      <c r="AK63" s="3" t="s">
        <v>72</v>
      </c>
      <c r="AL63" s="3" t="s">
        <v>72</v>
      </c>
      <c r="AM63" s="3" t="s">
        <v>72</v>
      </c>
      <c r="AN63" s="3" t="s">
        <v>72</v>
      </c>
      <c r="AO63" s="3" t="s">
        <v>72</v>
      </c>
      <c r="AP63" s="3" t="s">
        <v>72</v>
      </c>
      <c r="AQ63" s="3" t="s">
        <v>72</v>
      </c>
      <c r="AR63" s="3" t="s">
        <v>72</v>
      </c>
      <c r="AS63" s="3" t="s">
        <v>72</v>
      </c>
      <c r="AT63" s="3" t="s">
        <v>72</v>
      </c>
      <c r="AU63" s="3" t="s">
        <v>72</v>
      </c>
      <c r="AV63" s="3" t="s">
        <v>72</v>
      </c>
      <c r="AW63" s="3" t="s">
        <v>72</v>
      </c>
      <c r="AX63" s="3" t="s">
        <v>72</v>
      </c>
      <c r="AY63" s="3">
        <f t="shared" si="18"/>
        <v>65</v>
      </c>
      <c r="AZ63" s="3">
        <f t="shared" si="19"/>
        <v>10</v>
      </c>
      <c r="BA63" s="3">
        <f t="shared" si="20"/>
        <v>0</v>
      </c>
      <c r="BB63" s="3">
        <f t="shared" si="21"/>
        <v>1</v>
      </c>
      <c r="BD63" s="3">
        <f t="shared" si="22"/>
        <v>17</v>
      </c>
      <c r="BE63" s="3">
        <f t="shared" si="23"/>
        <v>0</v>
      </c>
      <c r="BF63" s="3">
        <f t="shared" si="24"/>
        <v>8</v>
      </c>
      <c r="BG63" s="3">
        <f t="shared" si="25"/>
        <v>40</v>
      </c>
      <c r="BH63" s="3">
        <f t="shared" si="26"/>
        <v>10</v>
      </c>
      <c r="BI63" s="3">
        <f t="shared" si="1"/>
        <v>2</v>
      </c>
      <c r="BJ63" s="3">
        <f t="shared" si="27"/>
        <v>8</v>
      </c>
      <c r="BK63" s="3">
        <f t="shared" si="28"/>
        <v>0</v>
      </c>
      <c r="BL63" s="3">
        <f t="shared" si="29"/>
        <v>8</v>
      </c>
      <c r="BM63" s="3" t="e">
        <f t="shared" si="2"/>
        <v>#REF!</v>
      </c>
      <c r="BN63" s="3" t="e">
        <f t="shared" si="3"/>
        <v>#REF!</v>
      </c>
      <c r="BO63" s="3">
        <f t="shared" si="4"/>
        <v>2</v>
      </c>
      <c r="BP63" s="3" t="e">
        <f t="shared" si="5"/>
        <v>#REF!</v>
      </c>
      <c r="BQ63" s="3" t="e">
        <f t="shared" si="6"/>
        <v>#REF!</v>
      </c>
      <c r="BR63" s="3">
        <f t="shared" si="7"/>
        <v>2</v>
      </c>
      <c r="BS63" s="19" t="e">
        <f t="shared" si="8"/>
        <v>#REF!</v>
      </c>
      <c r="BT63" s="19" t="e">
        <f t="shared" si="9"/>
        <v>#REF!</v>
      </c>
      <c r="BU63" s="19">
        <f t="shared" si="10"/>
        <v>2</v>
      </c>
      <c r="BV63" s="19" t="e">
        <f t="shared" si="11"/>
        <v>#REF!</v>
      </c>
      <c r="BW63" s="19" t="e">
        <f t="shared" si="12"/>
        <v>#REF!</v>
      </c>
      <c r="BX63" s="19">
        <f t="shared" si="13"/>
        <v>2</v>
      </c>
    </row>
    <row r="64" spans="1:76" ht="15.75" customHeight="1" thickBot="1" x14ac:dyDescent="0.25">
      <c r="A64" s="14">
        <f t="shared" si="14"/>
        <v>15.384615384615385</v>
      </c>
      <c r="B64" s="14">
        <f t="shared" si="15"/>
        <v>0</v>
      </c>
      <c r="C64" s="14">
        <f t="shared" si="16"/>
        <v>25</v>
      </c>
      <c r="D64" s="14">
        <f t="shared" si="17"/>
        <v>0</v>
      </c>
      <c r="E64" s="14" t="e">
        <f t="shared" si="0"/>
        <v>#REF!</v>
      </c>
      <c r="F64" s="3" t="s">
        <v>42</v>
      </c>
      <c r="G64" s="3" t="s">
        <v>178</v>
      </c>
      <c r="H64" s="3" t="s">
        <v>179</v>
      </c>
      <c r="I64" s="17" t="s">
        <v>113</v>
      </c>
      <c r="J64" s="18" t="s">
        <v>177</v>
      </c>
      <c r="K64" s="3" t="s">
        <v>72</v>
      </c>
      <c r="L64" s="3" t="s">
        <v>72</v>
      </c>
      <c r="M64" s="3" t="s">
        <v>72</v>
      </c>
      <c r="N64" s="3" t="s">
        <v>72</v>
      </c>
      <c r="O64" s="3" t="s">
        <v>72</v>
      </c>
      <c r="P64" s="3" t="s">
        <v>72</v>
      </c>
      <c r="Q64" s="3" t="s">
        <v>72</v>
      </c>
      <c r="R64" s="3" t="s">
        <v>72</v>
      </c>
      <c r="S64" s="3" t="s">
        <v>72</v>
      </c>
      <c r="T64" s="3" t="s">
        <v>72</v>
      </c>
      <c r="U64" s="3" t="s">
        <v>72</v>
      </c>
      <c r="V64" s="3" t="s">
        <v>72</v>
      </c>
      <c r="W64" s="3" t="s">
        <v>72</v>
      </c>
      <c r="X64" s="3" t="s">
        <v>72</v>
      </c>
      <c r="Y64" s="3" t="s">
        <v>72</v>
      </c>
      <c r="Z64" s="3" t="s">
        <v>72</v>
      </c>
      <c r="AA64" s="3" t="s">
        <v>72</v>
      </c>
      <c r="AB64" s="3" t="s">
        <v>72</v>
      </c>
      <c r="AC64" s="3" t="s">
        <v>72</v>
      </c>
      <c r="AD64" s="3" t="s">
        <v>72</v>
      </c>
      <c r="AE64" s="3" t="s">
        <v>72</v>
      </c>
      <c r="AF64" s="3" t="s">
        <v>72</v>
      </c>
      <c r="AG64" s="3" t="s">
        <v>72</v>
      </c>
      <c r="AH64" s="3" t="s">
        <v>72</v>
      </c>
      <c r="AI64" s="3" t="s">
        <v>72</v>
      </c>
      <c r="AJ64" s="3" t="s">
        <v>72</v>
      </c>
      <c r="AK64" s="3" t="s">
        <v>72</v>
      </c>
      <c r="AL64" s="3" t="s">
        <v>72</v>
      </c>
      <c r="AM64" s="3" t="s">
        <v>72</v>
      </c>
      <c r="AN64" s="3" t="s">
        <v>72</v>
      </c>
      <c r="AO64" s="3" t="s">
        <v>72</v>
      </c>
      <c r="AP64" s="3" t="s">
        <v>72</v>
      </c>
      <c r="AQ64" s="3" t="s">
        <v>72</v>
      </c>
      <c r="AR64" s="3" t="s">
        <v>72</v>
      </c>
      <c r="AS64" s="3" t="s">
        <v>72</v>
      </c>
      <c r="AT64" s="3" t="s">
        <v>72</v>
      </c>
      <c r="AU64" s="3" t="s">
        <v>72</v>
      </c>
      <c r="AV64" s="3" t="s">
        <v>72</v>
      </c>
      <c r="AW64" s="3" t="s">
        <v>72</v>
      </c>
      <c r="AX64" s="3" t="s">
        <v>72</v>
      </c>
      <c r="AY64" s="3">
        <f t="shared" si="18"/>
        <v>65</v>
      </c>
      <c r="AZ64" s="3">
        <f t="shared" si="19"/>
        <v>10</v>
      </c>
      <c r="BA64" s="3">
        <f t="shared" si="20"/>
        <v>0</v>
      </c>
      <c r="BB64" s="3">
        <f t="shared" si="21"/>
        <v>1</v>
      </c>
      <c r="BD64" s="3">
        <f t="shared" si="22"/>
        <v>17</v>
      </c>
      <c r="BE64" s="3">
        <f t="shared" si="23"/>
        <v>0</v>
      </c>
      <c r="BF64" s="3">
        <f t="shared" si="24"/>
        <v>8</v>
      </c>
      <c r="BG64" s="3">
        <f t="shared" si="25"/>
        <v>40</v>
      </c>
      <c r="BH64" s="3">
        <f t="shared" si="26"/>
        <v>10</v>
      </c>
      <c r="BI64" s="3">
        <f t="shared" si="1"/>
        <v>2</v>
      </c>
      <c r="BJ64" s="3">
        <f t="shared" si="27"/>
        <v>8</v>
      </c>
      <c r="BK64" s="3">
        <f t="shared" si="28"/>
        <v>0</v>
      </c>
      <c r="BL64" s="3">
        <f t="shared" si="29"/>
        <v>8</v>
      </c>
      <c r="BM64" s="3" t="e">
        <f t="shared" si="2"/>
        <v>#REF!</v>
      </c>
      <c r="BN64" s="3" t="e">
        <f t="shared" si="3"/>
        <v>#REF!</v>
      </c>
      <c r="BO64" s="3">
        <f t="shared" si="4"/>
        <v>2</v>
      </c>
      <c r="BP64" s="3" t="e">
        <f t="shared" si="5"/>
        <v>#REF!</v>
      </c>
      <c r="BQ64" s="3" t="e">
        <f t="shared" si="6"/>
        <v>#REF!</v>
      </c>
      <c r="BR64" s="3">
        <f t="shared" si="7"/>
        <v>2</v>
      </c>
      <c r="BS64" s="19" t="e">
        <f t="shared" si="8"/>
        <v>#REF!</v>
      </c>
      <c r="BT64" s="19" t="e">
        <f t="shared" si="9"/>
        <v>#REF!</v>
      </c>
      <c r="BU64" s="19">
        <f t="shared" si="10"/>
        <v>2</v>
      </c>
      <c r="BV64" s="19" t="e">
        <f t="shared" si="11"/>
        <v>#REF!</v>
      </c>
      <c r="BW64" s="19" t="e">
        <f t="shared" si="12"/>
        <v>#REF!</v>
      </c>
      <c r="BX64" s="19">
        <f t="shared" si="13"/>
        <v>2</v>
      </c>
    </row>
    <row r="65" spans="1:76" ht="15.75" customHeight="1" thickBot="1" x14ac:dyDescent="0.25">
      <c r="A65" s="14">
        <f t="shared" si="14"/>
        <v>15.384615384615385</v>
      </c>
      <c r="B65" s="14">
        <f t="shared" si="15"/>
        <v>0</v>
      </c>
      <c r="C65" s="14">
        <f t="shared" si="16"/>
        <v>25</v>
      </c>
      <c r="D65" s="14">
        <f t="shared" si="17"/>
        <v>0</v>
      </c>
      <c r="E65" s="14" t="e">
        <f t="shared" si="0"/>
        <v>#REF!</v>
      </c>
      <c r="F65" s="3" t="s">
        <v>42</v>
      </c>
      <c r="G65" s="3" t="s">
        <v>180</v>
      </c>
      <c r="H65" s="3" t="s">
        <v>181</v>
      </c>
      <c r="I65" s="17" t="s">
        <v>182</v>
      </c>
      <c r="J65" s="18" t="s">
        <v>177</v>
      </c>
      <c r="K65" s="3" t="s">
        <v>72</v>
      </c>
      <c r="L65" s="3" t="s">
        <v>72</v>
      </c>
      <c r="M65" s="3" t="s">
        <v>72</v>
      </c>
      <c r="N65" s="3" t="s">
        <v>72</v>
      </c>
      <c r="O65" s="3" t="s">
        <v>72</v>
      </c>
      <c r="P65" s="3" t="s">
        <v>72</v>
      </c>
      <c r="Q65" s="3" t="s">
        <v>72</v>
      </c>
      <c r="R65" s="3" t="s">
        <v>72</v>
      </c>
      <c r="S65" s="3" t="s">
        <v>72</v>
      </c>
      <c r="T65" s="3" t="s">
        <v>72</v>
      </c>
      <c r="U65" s="3" t="s">
        <v>72</v>
      </c>
      <c r="V65" s="3" t="s">
        <v>72</v>
      </c>
      <c r="W65" s="3" t="s">
        <v>72</v>
      </c>
      <c r="X65" s="3" t="s">
        <v>72</v>
      </c>
      <c r="Y65" s="3" t="s">
        <v>72</v>
      </c>
      <c r="Z65" s="3" t="s">
        <v>72</v>
      </c>
      <c r="AA65" s="3" t="s">
        <v>72</v>
      </c>
      <c r="AB65" s="3" t="s">
        <v>72</v>
      </c>
      <c r="AC65" s="3" t="s">
        <v>72</v>
      </c>
      <c r="AD65" s="3" t="s">
        <v>72</v>
      </c>
      <c r="AE65" s="3" t="s">
        <v>72</v>
      </c>
      <c r="AF65" s="3" t="s">
        <v>72</v>
      </c>
      <c r="AG65" s="3" t="s">
        <v>72</v>
      </c>
      <c r="AH65" s="3" t="s">
        <v>72</v>
      </c>
      <c r="AI65" s="3" t="s">
        <v>72</v>
      </c>
      <c r="AJ65" s="3" t="s">
        <v>72</v>
      </c>
      <c r="AK65" s="3" t="s">
        <v>72</v>
      </c>
      <c r="AL65" s="3" t="s">
        <v>72</v>
      </c>
      <c r="AM65" s="3" t="s">
        <v>72</v>
      </c>
      <c r="AN65" s="3" t="s">
        <v>72</v>
      </c>
      <c r="AO65" s="3" t="s">
        <v>72</v>
      </c>
      <c r="AP65" s="3" t="s">
        <v>72</v>
      </c>
      <c r="AQ65" s="3" t="s">
        <v>72</v>
      </c>
      <c r="AR65" s="3" t="s">
        <v>72</v>
      </c>
      <c r="AS65" s="3" t="s">
        <v>72</v>
      </c>
      <c r="AT65" s="3" t="s">
        <v>72</v>
      </c>
      <c r="AU65" s="3" t="s">
        <v>72</v>
      </c>
      <c r="AV65" s="3" t="s">
        <v>72</v>
      </c>
      <c r="AW65" s="3" t="s">
        <v>72</v>
      </c>
      <c r="AX65" s="3" t="s">
        <v>72</v>
      </c>
      <c r="AY65" s="3">
        <f t="shared" si="18"/>
        <v>65</v>
      </c>
      <c r="AZ65" s="3">
        <f t="shared" si="19"/>
        <v>10</v>
      </c>
      <c r="BA65" s="3">
        <f t="shared" si="20"/>
        <v>0</v>
      </c>
      <c r="BB65" s="3">
        <f t="shared" si="21"/>
        <v>1</v>
      </c>
      <c r="BD65" s="3">
        <f t="shared" si="22"/>
        <v>17</v>
      </c>
      <c r="BE65" s="3">
        <f t="shared" si="23"/>
        <v>0</v>
      </c>
      <c r="BF65" s="3">
        <f t="shared" si="24"/>
        <v>8</v>
      </c>
      <c r="BG65" s="3">
        <f t="shared" si="25"/>
        <v>40</v>
      </c>
      <c r="BH65" s="3">
        <f t="shared" si="26"/>
        <v>10</v>
      </c>
      <c r="BI65" s="3">
        <f t="shared" si="1"/>
        <v>2</v>
      </c>
      <c r="BJ65" s="3">
        <f t="shared" si="27"/>
        <v>8</v>
      </c>
      <c r="BK65" s="3">
        <f t="shared" si="28"/>
        <v>0</v>
      </c>
      <c r="BL65" s="3">
        <f t="shared" si="29"/>
        <v>8</v>
      </c>
      <c r="BM65" s="3" t="e">
        <f t="shared" si="2"/>
        <v>#REF!</v>
      </c>
      <c r="BN65" s="3" t="e">
        <f t="shared" si="3"/>
        <v>#REF!</v>
      </c>
      <c r="BO65" s="3">
        <f t="shared" si="4"/>
        <v>2</v>
      </c>
      <c r="BP65" s="3" t="e">
        <f t="shared" si="5"/>
        <v>#REF!</v>
      </c>
      <c r="BQ65" s="3" t="e">
        <f t="shared" si="6"/>
        <v>#REF!</v>
      </c>
      <c r="BR65" s="3">
        <f t="shared" si="7"/>
        <v>2</v>
      </c>
      <c r="BS65" s="19" t="e">
        <f t="shared" si="8"/>
        <v>#REF!</v>
      </c>
      <c r="BT65" s="19" t="e">
        <f t="shared" si="9"/>
        <v>#REF!</v>
      </c>
      <c r="BU65" s="19">
        <f t="shared" si="10"/>
        <v>2</v>
      </c>
      <c r="BV65" s="19" t="e">
        <f t="shared" si="11"/>
        <v>#REF!</v>
      </c>
      <c r="BW65" s="19" t="e">
        <f t="shared" si="12"/>
        <v>#REF!</v>
      </c>
      <c r="BX65" s="19">
        <f t="shared" si="13"/>
        <v>2</v>
      </c>
    </row>
    <row r="66" spans="1:76" ht="15.75" customHeight="1" thickBot="1" x14ac:dyDescent="0.25">
      <c r="A66" s="14">
        <f t="shared" si="14"/>
        <v>15.384615384615385</v>
      </c>
      <c r="B66" s="14">
        <f t="shared" si="15"/>
        <v>0</v>
      </c>
      <c r="C66" s="14">
        <f t="shared" si="16"/>
        <v>25</v>
      </c>
      <c r="D66" s="14">
        <f t="shared" si="17"/>
        <v>0</v>
      </c>
      <c r="E66" s="14" t="e">
        <f t="shared" si="0"/>
        <v>#REF!</v>
      </c>
      <c r="F66" s="3" t="s">
        <v>42</v>
      </c>
      <c r="G66" s="3" t="s">
        <v>183</v>
      </c>
      <c r="H66" s="3" t="s">
        <v>184</v>
      </c>
      <c r="I66" s="17" t="s">
        <v>185</v>
      </c>
      <c r="J66" s="18" t="s">
        <v>177</v>
      </c>
      <c r="K66" s="3" t="s">
        <v>72</v>
      </c>
      <c r="L66" s="3" t="s">
        <v>72</v>
      </c>
      <c r="M66" s="3" t="s">
        <v>72</v>
      </c>
      <c r="N66" s="3" t="s">
        <v>72</v>
      </c>
      <c r="O66" s="3" t="s">
        <v>72</v>
      </c>
      <c r="P66" s="3" t="s">
        <v>72</v>
      </c>
      <c r="Q66" s="3" t="s">
        <v>72</v>
      </c>
      <c r="R66" s="3" t="s">
        <v>72</v>
      </c>
      <c r="S66" s="3" t="s">
        <v>72</v>
      </c>
      <c r="T66" s="3" t="s">
        <v>72</v>
      </c>
      <c r="U66" s="3" t="s">
        <v>72</v>
      </c>
      <c r="V66" s="3" t="s">
        <v>72</v>
      </c>
      <c r="W66" s="3" t="s">
        <v>72</v>
      </c>
      <c r="X66" s="3" t="s">
        <v>72</v>
      </c>
      <c r="Y66" s="3" t="s">
        <v>72</v>
      </c>
      <c r="Z66" s="3" t="s">
        <v>72</v>
      </c>
      <c r="AA66" s="3" t="s">
        <v>72</v>
      </c>
      <c r="AB66" s="3" t="s">
        <v>72</v>
      </c>
      <c r="AC66" s="3" t="s">
        <v>72</v>
      </c>
      <c r="AD66" s="3" t="s">
        <v>72</v>
      </c>
      <c r="AE66" s="3" t="s">
        <v>72</v>
      </c>
      <c r="AF66" s="3" t="s">
        <v>72</v>
      </c>
      <c r="AG66" s="3" t="s">
        <v>72</v>
      </c>
      <c r="AH66" s="3" t="s">
        <v>72</v>
      </c>
      <c r="AI66" s="3" t="s">
        <v>72</v>
      </c>
      <c r="AJ66" s="3" t="s">
        <v>72</v>
      </c>
      <c r="AK66" s="3" t="s">
        <v>72</v>
      </c>
      <c r="AL66" s="3" t="s">
        <v>72</v>
      </c>
      <c r="AM66" s="3" t="s">
        <v>72</v>
      </c>
      <c r="AN66" s="3" t="s">
        <v>72</v>
      </c>
      <c r="AO66" s="3" t="s">
        <v>72</v>
      </c>
      <c r="AP66" s="3" t="s">
        <v>72</v>
      </c>
      <c r="AQ66" s="3" t="s">
        <v>72</v>
      </c>
      <c r="AR66" s="3" t="s">
        <v>72</v>
      </c>
      <c r="AS66" s="3" t="s">
        <v>72</v>
      </c>
      <c r="AT66" s="3" t="s">
        <v>72</v>
      </c>
      <c r="AU66" s="3" t="s">
        <v>72</v>
      </c>
      <c r="AV66" s="3" t="s">
        <v>72</v>
      </c>
      <c r="AW66" s="3" t="s">
        <v>72</v>
      </c>
      <c r="AX66" s="3" t="s">
        <v>72</v>
      </c>
      <c r="AY66" s="3">
        <f t="shared" si="18"/>
        <v>65</v>
      </c>
      <c r="AZ66" s="3">
        <f t="shared" si="19"/>
        <v>10</v>
      </c>
      <c r="BA66" s="3">
        <f t="shared" si="20"/>
        <v>0</v>
      </c>
      <c r="BB66" s="3">
        <f t="shared" si="21"/>
        <v>1</v>
      </c>
      <c r="BD66" s="3">
        <f t="shared" si="22"/>
        <v>17</v>
      </c>
      <c r="BE66" s="3">
        <f t="shared" si="23"/>
        <v>0</v>
      </c>
      <c r="BF66" s="3">
        <f t="shared" si="24"/>
        <v>8</v>
      </c>
      <c r="BG66" s="3">
        <f t="shared" si="25"/>
        <v>40</v>
      </c>
      <c r="BH66" s="3">
        <f t="shared" si="26"/>
        <v>10</v>
      </c>
      <c r="BI66" s="3">
        <f t="shared" si="1"/>
        <v>2</v>
      </c>
      <c r="BJ66" s="3">
        <f t="shared" si="27"/>
        <v>8</v>
      </c>
      <c r="BK66" s="3">
        <f t="shared" si="28"/>
        <v>0</v>
      </c>
      <c r="BL66" s="3">
        <f t="shared" si="29"/>
        <v>8</v>
      </c>
      <c r="BM66" s="3" t="e">
        <f t="shared" si="2"/>
        <v>#REF!</v>
      </c>
      <c r="BN66" s="3" t="e">
        <f t="shared" si="3"/>
        <v>#REF!</v>
      </c>
      <c r="BO66" s="3">
        <f t="shared" si="4"/>
        <v>2</v>
      </c>
      <c r="BP66" s="3" t="e">
        <f t="shared" si="5"/>
        <v>#REF!</v>
      </c>
      <c r="BQ66" s="3" t="e">
        <f t="shared" si="6"/>
        <v>#REF!</v>
      </c>
      <c r="BR66" s="3">
        <f t="shared" si="7"/>
        <v>2</v>
      </c>
      <c r="BS66" s="19" t="e">
        <f t="shared" si="8"/>
        <v>#REF!</v>
      </c>
      <c r="BT66" s="19" t="e">
        <f t="shared" si="9"/>
        <v>#REF!</v>
      </c>
      <c r="BU66" s="19">
        <f t="shared" si="10"/>
        <v>2</v>
      </c>
      <c r="BV66" s="19" t="e">
        <f t="shared" si="11"/>
        <v>#REF!</v>
      </c>
      <c r="BW66" s="19" t="e">
        <f t="shared" si="12"/>
        <v>#REF!</v>
      </c>
      <c r="BX66" s="19">
        <f t="shared" si="13"/>
        <v>2</v>
      </c>
    </row>
    <row r="67" spans="1:76" ht="15.75" customHeight="1" thickBot="1" x14ac:dyDescent="0.25">
      <c r="A67" s="14">
        <f t="shared" si="14"/>
        <v>15.625</v>
      </c>
      <c r="B67" s="14">
        <f t="shared" si="15"/>
        <v>0</v>
      </c>
      <c r="C67" s="14">
        <f t="shared" si="16"/>
        <v>25</v>
      </c>
      <c r="D67" s="14">
        <f t="shared" si="17"/>
        <v>0</v>
      </c>
      <c r="E67" s="14" t="e">
        <f t="shared" si="0"/>
        <v>#REF!</v>
      </c>
      <c r="F67" s="3" t="s">
        <v>42</v>
      </c>
      <c r="G67" s="3" t="s">
        <v>186</v>
      </c>
      <c r="H67" s="3" t="s">
        <v>141</v>
      </c>
      <c r="I67" s="17" t="s">
        <v>187</v>
      </c>
      <c r="J67" s="18" t="s">
        <v>177</v>
      </c>
      <c r="K67" s="3" t="s">
        <v>72</v>
      </c>
      <c r="L67" s="3" t="s">
        <v>72</v>
      </c>
      <c r="M67" s="3" t="s">
        <v>72</v>
      </c>
      <c r="N67" s="3" t="s">
        <v>72</v>
      </c>
      <c r="O67" s="3" t="s">
        <v>72</v>
      </c>
      <c r="P67" s="3" t="s">
        <v>72</v>
      </c>
      <c r="Q67" s="3" t="s">
        <v>72</v>
      </c>
      <c r="R67" s="3" t="s">
        <v>72</v>
      </c>
      <c r="S67" s="3" t="s">
        <v>72</v>
      </c>
      <c r="T67" s="3" t="s">
        <v>72</v>
      </c>
      <c r="U67" s="3" t="s">
        <v>72</v>
      </c>
      <c r="V67" s="3" t="s">
        <v>72</v>
      </c>
      <c r="W67" s="3" t="s">
        <v>59</v>
      </c>
      <c r="X67" s="3" t="s">
        <v>72</v>
      </c>
      <c r="Y67" s="3" t="s">
        <v>72</v>
      </c>
      <c r="Z67" s="3" t="s">
        <v>72</v>
      </c>
      <c r="AA67" s="3" t="s">
        <v>72</v>
      </c>
      <c r="AB67" s="3" t="s">
        <v>72</v>
      </c>
      <c r="AC67" s="3" t="s">
        <v>72</v>
      </c>
      <c r="AD67" s="3" t="s">
        <v>72</v>
      </c>
      <c r="AE67" s="3" t="s">
        <v>72</v>
      </c>
      <c r="AF67" s="3" t="s">
        <v>72</v>
      </c>
      <c r="AG67" s="3" t="s">
        <v>72</v>
      </c>
      <c r="AH67" s="3" t="s">
        <v>72</v>
      </c>
      <c r="AI67" s="3" t="s">
        <v>72</v>
      </c>
      <c r="AJ67" s="3" t="s">
        <v>72</v>
      </c>
      <c r="AK67" s="3" t="s">
        <v>72</v>
      </c>
      <c r="AL67" s="3" t="s">
        <v>72</v>
      </c>
      <c r="AM67" s="3" t="s">
        <v>72</v>
      </c>
      <c r="AN67" s="3" t="s">
        <v>72</v>
      </c>
      <c r="AO67" s="3" t="s">
        <v>72</v>
      </c>
      <c r="AP67" s="3" t="s">
        <v>72</v>
      </c>
      <c r="AQ67" s="3" t="s">
        <v>72</v>
      </c>
      <c r="AR67" s="3" t="s">
        <v>72</v>
      </c>
      <c r="AS67" s="3" t="s">
        <v>72</v>
      </c>
      <c r="AT67" s="3" t="s">
        <v>72</v>
      </c>
      <c r="AU67" s="3" t="s">
        <v>72</v>
      </c>
      <c r="AV67" s="3" t="s">
        <v>72</v>
      </c>
      <c r="AW67" s="3" t="s">
        <v>72</v>
      </c>
      <c r="AX67" s="3" t="s">
        <v>72</v>
      </c>
      <c r="AY67" s="3">
        <f t="shared" si="18"/>
        <v>64</v>
      </c>
      <c r="AZ67" s="3">
        <f t="shared" si="19"/>
        <v>10</v>
      </c>
      <c r="BA67" s="3">
        <f t="shared" si="20"/>
        <v>1</v>
      </c>
      <c r="BB67" s="3">
        <f t="shared" si="21"/>
        <v>1</v>
      </c>
      <c r="BD67" s="3">
        <f t="shared" si="22"/>
        <v>16</v>
      </c>
      <c r="BE67" s="3">
        <f t="shared" si="23"/>
        <v>0</v>
      </c>
      <c r="BF67" s="3">
        <f t="shared" si="24"/>
        <v>8</v>
      </c>
      <c r="BG67" s="3">
        <f t="shared" si="25"/>
        <v>40</v>
      </c>
      <c r="BH67" s="3">
        <f t="shared" si="26"/>
        <v>10</v>
      </c>
      <c r="BI67" s="3">
        <f t="shared" si="1"/>
        <v>2</v>
      </c>
      <c r="BJ67" s="3">
        <f t="shared" si="27"/>
        <v>8</v>
      </c>
      <c r="BK67" s="3">
        <f t="shared" si="28"/>
        <v>0</v>
      </c>
      <c r="BL67" s="3">
        <f t="shared" si="29"/>
        <v>8</v>
      </c>
      <c r="BM67" s="3" t="e">
        <f t="shared" si="2"/>
        <v>#REF!</v>
      </c>
      <c r="BN67" s="3" t="e">
        <f t="shared" si="3"/>
        <v>#REF!</v>
      </c>
      <c r="BO67" s="3">
        <f t="shared" si="4"/>
        <v>2</v>
      </c>
      <c r="BP67" s="3" t="e">
        <f t="shared" si="5"/>
        <v>#REF!</v>
      </c>
      <c r="BQ67" s="3" t="e">
        <f t="shared" si="6"/>
        <v>#REF!</v>
      </c>
      <c r="BR67" s="3">
        <f t="shared" si="7"/>
        <v>2</v>
      </c>
      <c r="BS67" s="19" t="e">
        <f t="shared" si="8"/>
        <v>#REF!</v>
      </c>
      <c r="BT67" s="19" t="e">
        <f t="shared" si="9"/>
        <v>#REF!</v>
      </c>
      <c r="BU67" s="19">
        <f t="shared" si="10"/>
        <v>2</v>
      </c>
      <c r="BV67" s="19" t="e">
        <f t="shared" si="11"/>
        <v>#REF!</v>
      </c>
      <c r="BW67" s="19" t="e">
        <f t="shared" si="12"/>
        <v>#REF!</v>
      </c>
      <c r="BX67" s="19">
        <f t="shared" si="13"/>
        <v>2</v>
      </c>
    </row>
    <row r="68" spans="1:76" ht="15.75" customHeight="1" thickBot="1" x14ac:dyDescent="0.25">
      <c r="A68" s="14">
        <f t="shared" si="14"/>
        <v>18.181818181818183</v>
      </c>
      <c r="B68" s="14">
        <f t="shared" si="15"/>
        <v>0</v>
      </c>
      <c r="C68" s="14">
        <f t="shared" si="16"/>
        <v>33.333333333333329</v>
      </c>
      <c r="D68" s="14">
        <f t="shared" si="17"/>
        <v>0</v>
      </c>
      <c r="E68" s="14" t="e">
        <f t="shared" si="0"/>
        <v>#REF!</v>
      </c>
      <c r="F68" s="3" t="s">
        <v>42</v>
      </c>
      <c r="G68" s="3" t="s">
        <v>188</v>
      </c>
      <c r="H68" s="3" t="s">
        <v>189</v>
      </c>
      <c r="I68" s="17" t="s">
        <v>190</v>
      </c>
      <c r="J68" s="18" t="s">
        <v>177</v>
      </c>
      <c r="K68" s="3" t="s">
        <v>72</v>
      </c>
      <c r="L68" s="3" t="s">
        <v>72</v>
      </c>
      <c r="M68" s="3" t="s">
        <v>72</v>
      </c>
      <c r="N68" s="3" t="s">
        <v>72</v>
      </c>
      <c r="O68" s="3" t="s">
        <v>59</v>
      </c>
      <c r="P68" s="3" t="s">
        <v>59</v>
      </c>
      <c r="Q68" s="3" t="s">
        <v>72</v>
      </c>
      <c r="R68" s="3" t="s">
        <v>72</v>
      </c>
      <c r="S68" s="3" t="s">
        <v>72</v>
      </c>
      <c r="T68" s="3" t="s">
        <v>72</v>
      </c>
      <c r="U68" s="3" t="s">
        <v>72</v>
      </c>
      <c r="V68" s="3" t="s">
        <v>72</v>
      </c>
      <c r="W68" s="3" t="s">
        <v>72</v>
      </c>
      <c r="X68" s="3" t="s">
        <v>72</v>
      </c>
      <c r="Y68" s="3" t="s">
        <v>72</v>
      </c>
      <c r="Z68" s="3" t="s">
        <v>72</v>
      </c>
      <c r="AA68" s="3" t="s">
        <v>72</v>
      </c>
      <c r="AB68" s="3" t="s">
        <v>72</v>
      </c>
      <c r="AC68" s="3" t="s">
        <v>72</v>
      </c>
      <c r="AD68" s="3" t="s">
        <v>72</v>
      </c>
      <c r="AE68" s="3" t="s">
        <v>72</v>
      </c>
      <c r="AF68" s="3" t="s">
        <v>72</v>
      </c>
      <c r="AG68" s="3" t="s">
        <v>72</v>
      </c>
      <c r="AH68" s="3" t="s">
        <v>72</v>
      </c>
      <c r="AI68" s="3" t="s">
        <v>72</v>
      </c>
      <c r="AJ68" s="3" t="s">
        <v>72</v>
      </c>
      <c r="AK68" s="3" t="s">
        <v>72</v>
      </c>
      <c r="AL68" s="3" t="s">
        <v>72</v>
      </c>
      <c r="AM68" s="3" t="s">
        <v>72</v>
      </c>
      <c r="AN68" s="3" t="s">
        <v>72</v>
      </c>
      <c r="AO68" s="3" t="s">
        <v>72</v>
      </c>
      <c r="AP68" s="3" t="s">
        <v>72</v>
      </c>
      <c r="AQ68" s="3" t="s">
        <v>72</v>
      </c>
      <c r="AR68" s="3" t="s">
        <v>72</v>
      </c>
      <c r="AS68" s="3" t="s">
        <v>72</v>
      </c>
      <c r="AT68" s="3" t="s">
        <v>72</v>
      </c>
      <c r="AU68" s="3" t="s">
        <v>72</v>
      </c>
      <c r="AV68" s="3" t="s">
        <v>72</v>
      </c>
      <c r="AW68" s="3" t="s">
        <v>72</v>
      </c>
      <c r="AX68" s="3" t="s">
        <v>72</v>
      </c>
      <c r="AY68" s="3">
        <f t="shared" si="18"/>
        <v>55</v>
      </c>
      <c r="AZ68" s="3">
        <f t="shared" si="19"/>
        <v>10</v>
      </c>
      <c r="BA68" s="3">
        <f t="shared" si="20"/>
        <v>10</v>
      </c>
      <c r="BB68" s="3">
        <f t="shared" si="21"/>
        <v>1</v>
      </c>
      <c r="BD68" s="3">
        <f t="shared" si="22"/>
        <v>17</v>
      </c>
      <c r="BE68" s="3">
        <f t="shared" si="23"/>
        <v>0</v>
      </c>
      <c r="BF68" s="3">
        <f t="shared" si="24"/>
        <v>8</v>
      </c>
      <c r="BG68" s="3">
        <f t="shared" si="25"/>
        <v>30</v>
      </c>
      <c r="BH68" s="3">
        <f t="shared" si="26"/>
        <v>10</v>
      </c>
      <c r="BI68" s="3">
        <f t="shared" si="1"/>
        <v>2</v>
      </c>
      <c r="BJ68" s="3">
        <f t="shared" si="27"/>
        <v>8</v>
      </c>
      <c r="BK68" s="3">
        <f t="shared" si="28"/>
        <v>0</v>
      </c>
      <c r="BL68" s="3">
        <f t="shared" si="29"/>
        <v>8</v>
      </c>
      <c r="BM68" s="3" t="e">
        <f t="shared" si="2"/>
        <v>#REF!</v>
      </c>
      <c r="BN68" s="3" t="e">
        <f t="shared" si="3"/>
        <v>#REF!</v>
      </c>
      <c r="BO68" s="3">
        <f t="shared" si="4"/>
        <v>2</v>
      </c>
      <c r="BP68" s="3" t="e">
        <f t="shared" si="5"/>
        <v>#REF!</v>
      </c>
      <c r="BQ68" s="3" t="e">
        <f t="shared" si="6"/>
        <v>#REF!</v>
      </c>
      <c r="BR68" s="3">
        <f t="shared" si="7"/>
        <v>2</v>
      </c>
      <c r="BS68" s="19" t="e">
        <f t="shared" si="8"/>
        <v>#REF!</v>
      </c>
      <c r="BT68" s="19" t="e">
        <f t="shared" si="9"/>
        <v>#REF!</v>
      </c>
      <c r="BU68" s="19">
        <f t="shared" si="10"/>
        <v>2</v>
      </c>
      <c r="BV68" s="19" t="e">
        <f t="shared" si="11"/>
        <v>#REF!</v>
      </c>
      <c r="BW68" s="19" t="e">
        <f t="shared" si="12"/>
        <v>#REF!</v>
      </c>
      <c r="BX68" s="19">
        <f t="shared" si="13"/>
        <v>2</v>
      </c>
    </row>
    <row r="69" spans="1:76" ht="15.75" customHeight="1" thickBot="1" x14ac:dyDescent="0.25">
      <c r="A69" s="14">
        <f t="shared" si="14"/>
        <v>15.384615384615385</v>
      </c>
      <c r="B69" s="14">
        <f t="shared" si="15"/>
        <v>0</v>
      </c>
      <c r="C69" s="14">
        <f t="shared" si="16"/>
        <v>25</v>
      </c>
      <c r="D69" s="14">
        <f t="shared" si="17"/>
        <v>0</v>
      </c>
      <c r="E69" s="14" t="e">
        <f t="shared" si="0"/>
        <v>#REF!</v>
      </c>
      <c r="F69" s="3" t="s">
        <v>42</v>
      </c>
      <c r="G69" s="3" t="s">
        <v>191</v>
      </c>
      <c r="H69" s="3" t="s">
        <v>192</v>
      </c>
      <c r="I69" s="17" t="s">
        <v>193</v>
      </c>
      <c r="J69" s="18" t="s">
        <v>177</v>
      </c>
      <c r="K69" s="3" t="s">
        <v>72</v>
      </c>
      <c r="L69" s="3" t="s">
        <v>72</v>
      </c>
      <c r="M69" s="3" t="s">
        <v>72</v>
      </c>
      <c r="N69" s="3" t="s">
        <v>72</v>
      </c>
      <c r="O69" s="3" t="s">
        <v>72</v>
      </c>
      <c r="P69" s="3" t="s">
        <v>72</v>
      </c>
      <c r="Q69" s="3" t="s">
        <v>72</v>
      </c>
      <c r="R69" s="3" t="s">
        <v>72</v>
      </c>
      <c r="S69" s="3" t="s">
        <v>72</v>
      </c>
      <c r="T69" s="3" t="s">
        <v>72</v>
      </c>
      <c r="U69" s="3" t="s">
        <v>72</v>
      </c>
      <c r="V69" s="3" t="s">
        <v>72</v>
      </c>
      <c r="W69" s="3" t="s">
        <v>72</v>
      </c>
      <c r="X69" s="3" t="s">
        <v>72</v>
      </c>
      <c r="Y69" s="3" t="s">
        <v>72</v>
      </c>
      <c r="Z69" s="3" t="s">
        <v>72</v>
      </c>
      <c r="AA69" s="3" t="s">
        <v>72</v>
      </c>
      <c r="AB69" s="3" t="s">
        <v>72</v>
      </c>
      <c r="AC69" s="3" t="s">
        <v>72</v>
      </c>
      <c r="AD69" s="3" t="s">
        <v>72</v>
      </c>
      <c r="AE69" s="3" t="s">
        <v>72</v>
      </c>
      <c r="AF69" s="3" t="s">
        <v>72</v>
      </c>
      <c r="AG69" s="3" t="s">
        <v>72</v>
      </c>
      <c r="AH69" s="3" t="s">
        <v>72</v>
      </c>
      <c r="AI69" s="3" t="s">
        <v>72</v>
      </c>
      <c r="AJ69" s="3" t="s">
        <v>72</v>
      </c>
      <c r="AK69" s="3" t="s">
        <v>72</v>
      </c>
      <c r="AL69" s="3" t="s">
        <v>72</v>
      </c>
      <c r="AM69" s="3" t="s">
        <v>72</v>
      </c>
      <c r="AN69" s="3" t="s">
        <v>72</v>
      </c>
      <c r="AO69" s="3" t="s">
        <v>72</v>
      </c>
      <c r="AP69" s="3" t="s">
        <v>72</v>
      </c>
      <c r="AQ69" s="3" t="s">
        <v>72</v>
      </c>
      <c r="AR69" s="3" t="s">
        <v>72</v>
      </c>
      <c r="AS69" s="3" t="s">
        <v>72</v>
      </c>
      <c r="AT69" s="3" t="s">
        <v>72</v>
      </c>
      <c r="AU69" s="3" t="s">
        <v>72</v>
      </c>
      <c r="AV69" s="3" t="s">
        <v>72</v>
      </c>
      <c r="AW69" s="3" t="s">
        <v>72</v>
      </c>
      <c r="AX69" s="3" t="s">
        <v>72</v>
      </c>
      <c r="AY69" s="3">
        <f t="shared" si="18"/>
        <v>65</v>
      </c>
      <c r="AZ69" s="3">
        <f t="shared" si="19"/>
        <v>10</v>
      </c>
      <c r="BA69" s="3">
        <f t="shared" si="20"/>
        <v>0</v>
      </c>
      <c r="BB69" s="3">
        <f t="shared" si="21"/>
        <v>1</v>
      </c>
      <c r="BD69" s="3">
        <f t="shared" si="22"/>
        <v>17</v>
      </c>
      <c r="BE69" s="3">
        <f t="shared" si="23"/>
        <v>0</v>
      </c>
      <c r="BF69" s="3">
        <f t="shared" si="24"/>
        <v>8</v>
      </c>
      <c r="BG69" s="3">
        <f t="shared" si="25"/>
        <v>40</v>
      </c>
      <c r="BH69" s="3">
        <f t="shared" si="26"/>
        <v>10</v>
      </c>
      <c r="BI69" s="3">
        <f t="shared" si="1"/>
        <v>2</v>
      </c>
      <c r="BJ69" s="3">
        <f t="shared" si="27"/>
        <v>8</v>
      </c>
      <c r="BK69" s="3">
        <f t="shared" si="28"/>
        <v>0</v>
      </c>
      <c r="BL69" s="3">
        <f t="shared" si="29"/>
        <v>8</v>
      </c>
      <c r="BM69" s="3" t="e">
        <f t="shared" si="2"/>
        <v>#REF!</v>
      </c>
      <c r="BN69" s="3" t="e">
        <f t="shared" si="3"/>
        <v>#REF!</v>
      </c>
      <c r="BO69" s="3">
        <f t="shared" si="4"/>
        <v>2</v>
      </c>
      <c r="BP69" s="3" t="e">
        <f t="shared" si="5"/>
        <v>#REF!</v>
      </c>
      <c r="BQ69" s="3" t="e">
        <f t="shared" si="6"/>
        <v>#REF!</v>
      </c>
      <c r="BR69" s="3">
        <f t="shared" si="7"/>
        <v>2</v>
      </c>
      <c r="BS69" s="19" t="e">
        <f t="shared" si="8"/>
        <v>#REF!</v>
      </c>
      <c r="BT69" s="19" t="e">
        <f t="shared" si="9"/>
        <v>#REF!</v>
      </c>
      <c r="BU69" s="19">
        <f t="shared" si="10"/>
        <v>2</v>
      </c>
      <c r="BV69" s="19" t="e">
        <f t="shared" si="11"/>
        <v>#REF!</v>
      </c>
      <c r="BW69" s="19" t="e">
        <f t="shared" si="12"/>
        <v>#REF!</v>
      </c>
      <c r="BX69" s="19">
        <f t="shared" si="13"/>
        <v>2</v>
      </c>
    </row>
    <row r="70" spans="1:76" ht="15.75" customHeight="1" thickBot="1" x14ac:dyDescent="0.25">
      <c r="A70" s="14">
        <f t="shared" si="14"/>
        <v>18.75</v>
      </c>
      <c r="B70" s="14">
        <f t="shared" si="15"/>
        <v>0</v>
      </c>
      <c r="C70" s="14">
        <f t="shared" si="16"/>
        <v>30.76923076923077</v>
      </c>
      <c r="D70" s="14">
        <f t="shared" si="17"/>
        <v>0</v>
      </c>
      <c r="E70" s="14" t="e">
        <f t="shared" si="0"/>
        <v>#REF!</v>
      </c>
      <c r="F70" s="3" t="s">
        <v>42</v>
      </c>
      <c r="G70" s="3" t="s">
        <v>194</v>
      </c>
      <c r="H70" s="3" t="s">
        <v>195</v>
      </c>
      <c r="I70" s="17" t="s">
        <v>187</v>
      </c>
      <c r="J70" s="18" t="s">
        <v>177</v>
      </c>
      <c r="K70" s="3" t="s">
        <v>72</v>
      </c>
      <c r="L70" s="3" t="s">
        <v>72</v>
      </c>
      <c r="M70" s="3" t="s">
        <v>72</v>
      </c>
      <c r="N70" s="3" t="s">
        <v>72</v>
      </c>
      <c r="O70" s="3" t="s">
        <v>72</v>
      </c>
      <c r="P70" s="3" t="s">
        <v>72</v>
      </c>
      <c r="Q70" s="3" t="s">
        <v>72</v>
      </c>
      <c r="R70" s="3" t="s">
        <v>72</v>
      </c>
      <c r="S70" s="3" t="s">
        <v>72</v>
      </c>
      <c r="T70" s="3" t="s">
        <v>72</v>
      </c>
      <c r="U70" s="3" t="s">
        <v>72</v>
      </c>
      <c r="V70" s="3" t="s">
        <v>72</v>
      </c>
      <c r="W70" s="3" t="s">
        <v>72</v>
      </c>
      <c r="X70" s="3" t="s">
        <v>72</v>
      </c>
      <c r="Y70" s="3" t="s">
        <v>72</v>
      </c>
      <c r="Z70" s="3" t="s">
        <v>72</v>
      </c>
      <c r="AA70" s="3" t="s">
        <v>47</v>
      </c>
      <c r="AB70" s="3" t="s">
        <v>72</v>
      </c>
      <c r="AC70" s="3" t="s">
        <v>72</v>
      </c>
      <c r="AD70" s="3" t="s">
        <v>72</v>
      </c>
      <c r="AE70" s="3" t="s">
        <v>72</v>
      </c>
      <c r="AF70" s="3" t="s">
        <v>72</v>
      </c>
      <c r="AG70" s="3" t="s">
        <v>72</v>
      </c>
      <c r="AH70" s="3" t="s">
        <v>72</v>
      </c>
      <c r="AI70" s="3" t="s">
        <v>59</v>
      </c>
      <c r="AJ70" s="3" t="s">
        <v>47</v>
      </c>
      <c r="AK70" s="3" t="s">
        <v>72</v>
      </c>
      <c r="AL70" s="3" t="s">
        <v>72</v>
      </c>
      <c r="AM70" s="3" t="s">
        <v>72</v>
      </c>
      <c r="AN70" s="3" t="s">
        <v>72</v>
      </c>
      <c r="AO70" s="3" t="s">
        <v>72</v>
      </c>
      <c r="AP70" s="3" t="s">
        <v>72</v>
      </c>
      <c r="AQ70" s="3" t="s">
        <v>72</v>
      </c>
      <c r="AR70" s="3" t="s">
        <v>72</v>
      </c>
      <c r="AS70" s="3" t="s">
        <v>72</v>
      </c>
      <c r="AT70" s="3" t="s">
        <v>72</v>
      </c>
      <c r="AU70" s="3" t="s">
        <v>72</v>
      </c>
      <c r="AV70" s="3" t="s">
        <v>72</v>
      </c>
      <c r="AW70" s="3" t="s">
        <v>72</v>
      </c>
      <c r="AX70" s="3" t="s">
        <v>72</v>
      </c>
      <c r="AY70" s="3">
        <f t="shared" si="18"/>
        <v>64</v>
      </c>
      <c r="AZ70" s="3">
        <f t="shared" si="19"/>
        <v>12</v>
      </c>
      <c r="BA70" s="3">
        <f t="shared" si="20"/>
        <v>1</v>
      </c>
      <c r="BB70" s="3">
        <f t="shared" si="21"/>
        <v>1</v>
      </c>
      <c r="BD70" s="3">
        <f t="shared" si="22"/>
        <v>17</v>
      </c>
      <c r="BE70" s="3">
        <f t="shared" si="23"/>
        <v>0</v>
      </c>
      <c r="BF70" s="3">
        <f t="shared" si="24"/>
        <v>8</v>
      </c>
      <c r="BG70" s="3">
        <f t="shared" si="25"/>
        <v>39</v>
      </c>
      <c r="BH70" s="3">
        <f t="shared" si="26"/>
        <v>12</v>
      </c>
      <c r="BI70" s="3">
        <f t="shared" si="1"/>
        <v>2</v>
      </c>
      <c r="BJ70" s="3">
        <f t="shared" si="27"/>
        <v>8</v>
      </c>
      <c r="BK70" s="3">
        <f t="shared" si="28"/>
        <v>0</v>
      </c>
      <c r="BL70" s="3">
        <f t="shared" si="29"/>
        <v>8</v>
      </c>
      <c r="BM70" s="3" t="e">
        <f t="shared" si="2"/>
        <v>#REF!</v>
      </c>
      <c r="BN70" s="3" t="e">
        <f t="shared" si="3"/>
        <v>#REF!</v>
      </c>
      <c r="BO70" s="3">
        <f t="shared" si="4"/>
        <v>2</v>
      </c>
      <c r="BP70" s="3" t="e">
        <f t="shared" si="5"/>
        <v>#REF!</v>
      </c>
      <c r="BQ70" s="3" t="e">
        <f t="shared" si="6"/>
        <v>#REF!</v>
      </c>
      <c r="BR70" s="3">
        <f t="shared" si="7"/>
        <v>2</v>
      </c>
      <c r="BS70" s="19" t="e">
        <f t="shared" si="8"/>
        <v>#REF!</v>
      </c>
      <c r="BT70" s="19" t="e">
        <f t="shared" si="9"/>
        <v>#REF!</v>
      </c>
      <c r="BU70" s="19">
        <f t="shared" si="10"/>
        <v>2</v>
      </c>
      <c r="BV70" s="19" t="e">
        <f t="shared" si="11"/>
        <v>#REF!</v>
      </c>
      <c r="BW70" s="19" t="e">
        <f t="shared" si="12"/>
        <v>#REF!</v>
      </c>
      <c r="BX70" s="19">
        <f t="shared" si="13"/>
        <v>2</v>
      </c>
    </row>
    <row r="71" spans="1:76" ht="15.75" customHeight="1" thickBot="1" x14ac:dyDescent="0.25">
      <c r="A71" s="14">
        <f t="shared" si="14"/>
        <v>16.666666666666664</v>
      </c>
      <c r="B71" s="14">
        <f t="shared" si="15"/>
        <v>0</v>
      </c>
      <c r="C71" s="14">
        <f t="shared" si="16"/>
        <v>28.571428571428569</v>
      </c>
      <c r="D71" s="14">
        <f t="shared" si="17"/>
        <v>0</v>
      </c>
      <c r="E71" s="14" t="e">
        <f t="shared" si="0"/>
        <v>#REF!</v>
      </c>
      <c r="F71" s="3" t="s">
        <v>42</v>
      </c>
      <c r="G71" s="3" t="s">
        <v>196</v>
      </c>
      <c r="H71" s="3" t="s">
        <v>197</v>
      </c>
      <c r="I71" s="17" t="s">
        <v>59</v>
      </c>
      <c r="J71" s="18" t="s">
        <v>177</v>
      </c>
      <c r="K71" s="3" t="s">
        <v>72</v>
      </c>
      <c r="L71" s="3" t="s">
        <v>72</v>
      </c>
      <c r="M71" s="3" t="s">
        <v>59</v>
      </c>
      <c r="N71" s="3" t="s">
        <v>72</v>
      </c>
      <c r="O71" s="3" t="s">
        <v>72</v>
      </c>
      <c r="P71" s="3" t="s">
        <v>72</v>
      </c>
      <c r="Q71" s="3" t="s">
        <v>72</v>
      </c>
      <c r="R71" s="3" t="s">
        <v>72</v>
      </c>
      <c r="S71" s="3" t="s">
        <v>72</v>
      </c>
      <c r="T71" s="3" t="s">
        <v>72</v>
      </c>
      <c r="U71" s="3" t="s">
        <v>72</v>
      </c>
      <c r="V71" s="3" t="s">
        <v>72</v>
      </c>
      <c r="W71" s="3" t="s">
        <v>72</v>
      </c>
      <c r="X71" s="3" t="s">
        <v>72</v>
      </c>
      <c r="Y71" s="3" t="s">
        <v>72</v>
      </c>
      <c r="Z71" s="3" t="s">
        <v>72</v>
      </c>
      <c r="AA71" s="3" t="s">
        <v>72</v>
      </c>
      <c r="AB71" s="3" t="s">
        <v>72</v>
      </c>
      <c r="AC71" s="3" t="s">
        <v>72</v>
      </c>
      <c r="AD71" s="3" t="s">
        <v>72</v>
      </c>
      <c r="AE71" s="3" t="s">
        <v>72</v>
      </c>
      <c r="AF71" s="3" t="s">
        <v>72</v>
      </c>
      <c r="AG71" s="3" t="s">
        <v>72</v>
      </c>
      <c r="AH71" s="3" t="s">
        <v>72</v>
      </c>
      <c r="AI71" s="3" t="s">
        <v>72</v>
      </c>
      <c r="AJ71" s="3" t="s">
        <v>72</v>
      </c>
      <c r="AK71" s="3" t="s">
        <v>72</v>
      </c>
      <c r="AL71" s="3" t="s">
        <v>72</v>
      </c>
      <c r="AM71" s="3" t="s">
        <v>72</v>
      </c>
      <c r="AN71" s="3" t="s">
        <v>72</v>
      </c>
      <c r="AO71" s="3" t="s">
        <v>72</v>
      </c>
      <c r="AP71" s="3" t="s">
        <v>72</v>
      </c>
      <c r="AQ71" s="3" t="s">
        <v>72</v>
      </c>
      <c r="AR71" s="3" t="s">
        <v>72</v>
      </c>
      <c r="AS71" s="3" t="s">
        <v>72</v>
      </c>
      <c r="AT71" s="3" t="s">
        <v>72</v>
      </c>
      <c r="AU71" s="3" t="s">
        <v>72</v>
      </c>
      <c r="AV71" s="3" t="s">
        <v>72</v>
      </c>
      <c r="AW71" s="3" t="s">
        <v>72</v>
      </c>
      <c r="AX71" s="3" t="s">
        <v>72</v>
      </c>
      <c r="AY71" s="3">
        <f t="shared" si="18"/>
        <v>60</v>
      </c>
      <c r="AZ71" s="3">
        <f t="shared" si="19"/>
        <v>10</v>
      </c>
      <c r="BA71" s="3">
        <f t="shared" si="20"/>
        <v>5</v>
      </c>
      <c r="BB71" s="3">
        <f t="shared" si="21"/>
        <v>1</v>
      </c>
      <c r="BD71" s="3">
        <f t="shared" si="22"/>
        <v>17</v>
      </c>
      <c r="BE71" s="3">
        <f t="shared" si="23"/>
        <v>0</v>
      </c>
      <c r="BF71" s="3">
        <f t="shared" si="24"/>
        <v>8</v>
      </c>
      <c r="BG71" s="3">
        <f t="shared" si="25"/>
        <v>35</v>
      </c>
      <c r="BH71" s="3">
        <f t="shared" si="26"/>
        <v>10</v>
      </c>
      <c r="BI71" s="3">
        <f t="shared" si="1"/>
        <v>2</v>
      </c>
      <c r="BJ71" s="3">
        <f t="shared" si="27"/>
        <v>8</v>
      </c>
      <c r="BK71" s="3">
        <f t="shared" si="28"/>
        <v>0</v>
      </c>
      <c r="BL71" s="3">
        <f t="shared" si="29"/>
        <v>8</v>
      </c>
      <c r="BM71" s="3" t="e">
        <f t="shared" si="2"/>
        <v>#REF!</v>
      </c>
      <c r="BN71" s="3" t="e">
        <f t="shared" si="3"/>
        <v>#REF!</v>
      </c>
      <c r="BO71" s="3">
        <f t="shared" si="4"/>
        <v>2</v>
      </c>
      <c r="BP71" s="3" t="e">
        <f t="shared" si="5"/>
        <v>#REF!</v>
      </c>
      <c r="BQ71" s="3" t="e">
        <f t="shared" si="6"/>
        <v>#REF!</v>
      </c>
      <c r="BR71" s="3">
        <f t="shared" si="7"/>
        <v>2</v>
      </c>
      <c r="BS71" s="19" t="e">
        <f t="shared" si="8"/>
        <v>#REF!</v>
      </c>
      <c r="BT71" s="19" t="e">
        <f t="shared" si="9"/>
        <v>#REF!</v>
      </c>
      <c r="BU71" s="19">
        <f t="shared" si="10"/>
        <v>2</v>
      </c>
      <c r="BV71" s="19" t="e">
        <f t="shared" si="11"/>
        <v>#REF!</v>
      </c>
      <c r="BW71" s="19" t="e">
        <f t="shared" si="12"/>
        <v>#REF!</v>
      </c>
      <c r="BX71" s="19">
        <f t="shared" si="13"/>
        <v>2</v>
      </c>
    </row>
    <row r="72" spans="1:76" ht="15.75" customHeight="1" thickBot="1" x14ac:dyDescent="0.25">
      <c r="A72" s="14">
        <f t="shared" si="14"/>
        <v>18.64406779661017</v>
      </c>
      <c r="B72" s="14">
        <f t="shared" si="15"/>
        <v>0</v>
      </c>
      <c r="C72" s="14">
        <f t="shared" si="16"/>
        <v>29.411764705882355</v>
      </c>
      <c r="D72" s="14">
        <f t="shared" si="17"/>
        <v>12.5</v>
      </c>
      <c r="E72" s="14" t="e">
        <f t="shared" si="0"/>
        <v>#REF!</v>
      </c>
      <c r="F72" s="3" t="s">
        <v>42</v>
      </c>
      <c r="G72" s="3" t="s">
        <v>198</v>
      </c>
      <c r="H72" s="3" t="s">
        <v>179</v>
      </c>
      <c r="I72" s="17" t="s">
        <v>199</v>
      </c>
      <c r="J72" s="18" t="s">
        <v>177</v>
      </c>
      <c r="K72" s="3" t="s">
        <v>72</v>
      </c>
      <c r="L72" s="3" t="s">
        <v>72</v>
      </c>
      <c r="M72" s="3" t="s">
        <v>72</v>
      </c>
      <c r="N72" s="3" t="s">
        <v>72</v>
      </c>
      <c r="O72" s="3" t="s">
        <v>72</v>
      </c>
      <c r="P72" s="3" t="s">
        <v>72</v>
      </c>
      <c r="Q72" s="3" t="s">
        <v>72</v>
      </c>
      <c r="R72" s="3" t="s">
        <v>72</v>
      </c>
      <c r="S72" s="3" t="s">
        <v>72</v>
      </c>
      <c r="T72" s="3" t="s">
        <v>72</v>
      </c>
      <c r="U72" s="3" t="s">
        <v>72</v>
      </c>
      <c r="V72" s="3" t="s">
        <v>72</v>
      </c>
      <c r="W72" s="3" t="s">
        <v>72</v>
      </c>
      <c r="X72" s="3" t="s">
        <v>72</v>
      </c>
      <c r="Y72" s="3" t="s">
        <v>72</v>
      </c>
      <c r="Z72" s="3" t="s">
        <v>59</v>
      </c>
      <c r="AA72" s="3" t="s">
        <v>59</v>
      </c>
      <c r="AB72" s="3" t="s">
        <v>72</v>
      </c>
      <c r="AC72" s="3" t="s">
        <v>72</v>
      </c>
      <c r="AD72" s="3" t="s">
        <v>72</v>
      </c>
      <c r="AE72" s="3" t="s">
        <v>72</v>
      </c>
      <c r="AF72" s="3" t="s">
        <v>72</v>
      </c>
      <c r="AG72" s="3" t="s">
        <v>59</v>
      </c>
      <c r="AH72" s="3" t="s">
        <v>72</v>
      </c>
      <c r="AI72" s="3" t="s">
        <v>72</v>
      </c>
      <c r="AJ72" s="3" t="s">
        <v>72</v>
      </c>
      <c r="AK72" s="3" t="s">
        <v>59</v>
      </c>
      <c r="AL72" s="3" t="s">
        <v>59</v>
      </c>
      <c r="AM72" s="3" t="s">
        <v>59</v>
      </c>
      <c r="AN72" s="3" t="s">
        <v>72</v>
      </c>
      <c r="AO72" s="3" t="s">
        <v>72</v>
      </c>
      <c r="AP72" s="3" t="s">
        <v>72</v>
      </c>
      <c r="AQ72" s="3" t="s">
        <v>72</v>
      </c>
      <c r="AR72" s="3" t="s">
        <v>47</v>
      </c>
      <c r="AS72" s="3" t="s">
        <v>72</v>
      </c>
      <c r="AT72" s="3" t="s">
        <v>72</v>
      </c>
      <c r="AU72" s="3" t="s">
        <v>72</v>
      </c>
      <c r="AV72" s="3" t="s">
        <v>72</v>
      </c>
      <c r="AW72" s="3" t="s">
        <v>72</v>
      </c>
      <c r="AX72" s="3" t="s">
        <v>72</v>
      </c>
      <c r="AY72" s="3">
        <f t="shared" si="18"/>
        <v>59</v>
      </c>
      <c r="AZ72" s="3">
        <f t="shared" si="19"/>
        <v>11</v>
      </c>
      <c r="BA72" s="3">
        <f t="shared" si="20"/>
        <v>6</v>
      </c>
      <c r="BB72" s="3">
        <f t="shared" si="21"/>
        <v>1</v>
      </c>
      <c r="BD72" s="3">
        <f t="shared" si="22"/>
        <v>17</v>
      </c>
      <c r="BE72" s="3">
        <f t="shared" si="23"/>
        <v>0</v>
      </c>
      <c r="BF72" s="3">
        <f t="shared" si="24"/>
        <v>8</v>
      </c>
      <c r="BG72" s="3">
        <f t="shared" si="25"/>
        <v>34</v>
      </c>
      <c r="BH72" s="3">
        <f t="shared" si="26"/>
        <v>10</v>
      </c>
      <c r="BI72" s="3">
        <f t="shared" si="1"/>
        <v>2</v>
      </c>
      <c r="BJ72" s="3">
        <f t="shared" si="27"/>
        <v>8</v>
      </c>
      <c r="BK72" s="3">
        <f t="shared" si="28"/>
        <v>1</v>
      </c>
      <c r="BL72" s="3">
        <f t="shared" si="29"/>
        <v>8</v>
      </c>
      <c r="BM72" s="3" t="e">
        <f t="shared" si="2"/>
        <v>#REF!</v>
      </c>
      <c r="BN72" s="3" t="e">
        <f t="shared" si="3"/>
        <v>#REF!</v>
      </c>
      <c r="BO72" s="3">
        <f t="shared" si="4"/>
        <v>2</v>
      </c>
      <c r="BP72" s="3" t="e">
        <f t="shared" si="5"/>
        <v>#REF!</v>
      </c>
      <c r="BQ72" s="3" t="e">
        <f t="shared" si="6"/>
        <v>#REF!</v>
      </c>
      <c r="BR72" s="3">
        <f t="shared" si="7"/>
        <v>2</v>
      </c>
      <c r="BS72" s="19" t="e">
        <f t="shared" si="8"/>
        <v>#REF!</v>
      </c>
      <c r="BT72" s="19" t="e">
        <f t="shared" si="9"/>
        <v>#REF!</v>
      </c>
      <c r="BU72" s="19">
        <f t="shared" si="10"/>
        <v>2</v>
      </c>
      <c r="BV72" s="19" t="e">
        <f t="shared" si="11"/>
        <v>#REF!</v>
      </c>
      <c r="BW72" s="19" t="e">
        <f t="shared" si="12"/>
        <v>#REF!</v>
      </c>
      <c r="BX72" s="19">
        <f t="shared" si="13"/>
        <v>2</v>
      </c>
    </row>
    <row r="73" spans="1:76" ht="15.75" customHeight="1" thickBot="1" x14ac:dyDescent="0.25">
      <c r="A73" s="14">
        <f t="shared" si="14"/>
        <v>27.692307692307693</v>
      </c>
      <c r="B73" s="14">
        <f t="shared" ref="B73:B107" si="30">SUM(BE73/BD73)*100</f>
        <v>0</v>
      </c>
      <c r="C73" s="14">
        <f t="shared" ref="C73:C107" si="31">SUM(BH73/BG73)*100</f>
        <v>37.5</v>
      </c>
      <c r="D73" s="14">
        <f t="shared" ref="D73:D107" si="32">SUM(BK73/BJ73)*100</f>
        <v>37.5</v>
      </c>
      <c r="E73" s="14" t="e">
        <f t="shared" si="0"/>
        <v>#REF!</v>
      </c>
      <c r="F73" s="3" t="s">
        <v>42</v>
      </c>
      <c r="G73" s="3" t="s">
        <v>200</v>
      </c>
      <c r="H73" s="3" t="s">
        <v>201</v>
      </c>
      <c r="I73" s="17" t="s">
        <v>199</v>
      </c>
      <c r="J73" s="18" t="s">
        <v>177</v>
      </c>
      <c r="K73" s="3" t="s">
        <v>72</v>
      </c>
      <c r="L73" s="3" t="s">
        <v>72</v>
      </c>
      <c r="M73" s="3" t="s">
        <v>72</v>
      </c>
      <c r="N73" s="3" t="s">
        <v>72</v>
      </c>
      <c r="O73" s="3" t="s">
        <v>72</v>
      </c>
      <c r="P73" s="3" t="s">
        <v>72</v>
      </c>
      <c r="Q73" s="3" t="s">
        <v>72</v>
      </c>
      <c r="R73" s="3" t="s">
        <v>72</v>
      </c>
      <c r="S73" s="3" t="s">
        <v>72</v>
      </c>
      <c r="T73" s="3" t="s">
        <v>72</v>
      </c>
      <c r="U73" s="3" t="s">
        <v>72</v>
      </c>
      <c r="V73" s="3" t="s">
        <v>72</v>
      </c>
      <c r="W73" s="3" t="s">
        <v>72</v>
      </c>
      <c r="X73" s="3" t="s">
        <v>72</v>
      </c>
      <c r="Y73" s="3" t="s">
        <v>72</v>
      </c>
      <c r="Z73" s="3" t="s">
        <v>72</v>
      </c>
      <c r="AA73" s="3" t="s">
        <v>47</v>
      </c>
      <c r="AB73" s="3" t="s">
        <v>72</v>
      </c>
      <c r="AC73" s="3" t="s">
        <v>72</v>
      </c>
      <c r="AD73" s="3" t="s">
        <v>47</v>
      </c>
      <c r="AE73" s="3" t="s">
        <v>72</v>
      </c>
      <c r="AF73" s="3" t="s">
        <v>72</v>
      </c>
      <c r="AG73" s="3" t="s">
        <v>72</v>
      </c>
      <c r="AH73" s="3" t="s">
        <v>47</v>
      </c>
      <c r="AI73" s="3" t="s">
        <v>47</v>
      </c>
      <c r="AJ73" s="3" t="s">
        <v>47</v>
      </c>
      <c r="AK73" s="3" t="s">
        <v>72</v>
      </c>
      <c r="AL73" s="3" t="s">
        <v>72</v>
      </c>
      <c r="AM73" s="3" t="s">
        <v>72</v>
      </c>
      <c r="AN73" s="3" t="s">
        <v>47</v>
      </c>
      <c r="AO73" s="3" t="s">
        <v>47</v>
      </c>
      <c r="AP73" s="3" t="s">
        <v>72</v>
      </c>
      <c r="AQ73" s="3" t="s">
        <v>72</v>
      </c>
      <c r="AR73" s="3" t="s">
        <v>47</v>
      </c>
      <c r="AS73" s="3" t="s">
        <v>72</v>
      </c>
      <c r="AT73" s="3" t="s">
        <v>72</v>
      </c>
      <c r="AU73" s="3" t="s">
        <v>72</v>
      </c>
      <c r="AV73" s="3" t="s">
        <v>72</v>
      </c>
      <c r="AW73" s="3" t="s">
        <v>72</v>
      </c>
      <c r="AX73" s="3" t="s">
        <v>72</v>
      </c>
      <c r="AY73" s="3">
        <f t="shared" ref="AY73:AY107" si="33" xml:space="preserve"> 5 * (SUMPRODUCT( (K$6:P$6=1)*((K73:P73="Y") + (K73:P73="N")) * 2 ) +SUMPRODUCT( (K$6:P$6=2) * ((K73:P73="Y") + (K73:P73="N")) * 1 ) + SUMPRODUCT( (K$6:P$6=3)*((K73:P73="Y")+(K73:P73="N"))*1 ) +SUMPRODUCT( (K$6:P$6=4 ) * ((K73:P73="Y") + (K73:P73="N")) * 1 )+SUMPRODUCT( (K$6:P$6=5) * ((K73:P73="Y")+(K73:P73="N")) * 2 ))+1*(SUMPRODUCT( (T$6:AU$6=1) * ((T73:AU73="Y") + (T73:AU73="N")) * 2 ) +SUMPRODUCT( (T$6:AU$6=2 ) * ((T73:AU73="Y") + (T73:AU73="N")) * 1 ) +SUMPRODUCT( (T$6:AU$6=3) * ((T73:AU73="Y") + (T73:AU73="N")) * 1 ) +SUMPRODUCT( (T$6:AU$6=4) * ((T73:AU73="Y") + (T73:AU73="N")) * 1 ) + SUMPRODUCT( (T$6:AU$6=5) * ((T73:AU73="Y") + (T73:AU73="N")) * 2 ))</f>
        <v>65</v>
      </c>
      <c r="AZ73" s="3">
        <f t="shared" ref="AZ73:AZ107" si="34" xml:space="preserve"> 5 * (SUMPRODUCT( (K$6:P$6=1) * (K73:P73="Y") * 2 ) + SUMPRODUCT( (K$6:P$6=2) * (K73:P73="Y") * 1 ) +SUMPRODUCT( (K$6:P$6=3) * (K73:P73="Y") * 1 ) + SUMPRODUCT( (K$6:P$6=4) * (K73:P73="N") * 1 ) +SUMPRODUCT( (K$6:P$6=5) * (K73:P73="N") * 2 ))
+ (SUMPRODUCT( (T$6:AU$6=1) * (T73:AU73="Y") * 2 ) +SUMPRODUCT( (T$6:AU$6=2) * (T73:AU73="Y") * 1 ) +SUMPRODUCT( (T$6:AU$6=3) * (T73:AU73="Y") * 1 ) +SUMPRODUCT( (T$6:AU$6=4) * (T73:AU73="N") * 1 ) +SUMPRODUCT( (T$6:AU$6=5) * (T73:AU73="N") * 2 ))</f>
        <v>18</v>
      </c>
      <c r="BA73" s="3">
        <f t="shared" ref="BA73:BA107" si="35">SUM(COUNTIF(K73:P73,$F$128)*$F$135)+(COUNTIF(T73:AU73, $F$128)*$F$133)</f>
        <v>0</v>
      </c>
      <c r="BB73" s="3">
        <f t="shared" si="21"/>
        <v>1</v>
      </c>
      <c r="BD73" s="3">
        <f t="shared" ref="BD73:BD107" si="36" xml:space="preserve"> 5 * (SUMPRODUCT( (K$6:L$6=1)*((K73:L73="Y") + (K73:L73="N")) * 2 ) +SUMPRODUCT( (K$6:L$6=2) * ((K73:L73="Y") + (K73:L73="N")) * 1 ) + SUMPRODUCT( (K$6:L$6=3)*((K73:L73="Y")+(K73:L73="N"))*1 ) +SUMPRODUCT( (K$6:L$6=4 ) * ((K73:L73="Y") + (K73:L73="N")) * 1 )+SUMPRODUCT( (K$6:L$6=5) * ((K73:L73="Y")+(K73:L73="N")) * 2 ))+1*(SUMPRODUCT( (T$6:Y$6=1) * ((T73:Y73="Y") + (T73:Y73="N")) * 2 ) +SUMPRODUCT( (T$6:Y$6=2 ) * ((T73:Y73="Y") + (T73:Y73="N")) * 1 ) +SUMPRODUCT( (T$6:Y$6=3) * ((T73:Y73="Y") + (T73:Y73="N")) * 1 ) +SUMPRODUCT( (T$6:Y$6=4) * ((T73:Y73="Y") + (T73:Y73="N")) * 1 ) + SUMPRODUCT( (T$6:Y$6=5) * ((T73:Y73="Y") + (T73:Y73="N")) * 2 ))</f>
        <v>17</v>
      </c>
      <c r="BE73" s="3">
        <f t="shared" ref="BE73:BE107" si="37" xml:space="preserve"> 5 * (SUMPRODUCT( (K$6:L$6=1) * (K73:L73="Y") * 2 ) + SUMPRODUCT( (K$6:L$6=2) * (K73:L73="Y") * 1 ) +SUMPRODUCT( (K$6:L$6=3) * (K73:L73="Y") * 1 ) + SUMPRODUCT( (K$6:L$6=4) * (K73:L73="N") * 1 ) +SUMPRODUCT( (K$6:L$6=5) * (K73:L73="N") * 2 ))
+ (SUMPRODUCT( (T$6:Y$6=1) * (T73:Y73="Y") * 2 ) +SUMPRODUCT( (T$6:Y$6=2) * (T73:Y73="Y") * 1 ) +SUMPRODUCT( (T$6:Y$6=3) * (T73:Y73="Y") * 1 ) +SUMPRODUCT( (T$6:Y$6=4) * (T73:Y73="N") * 1 ) +SUMPRODUCT( (T$6:Y$6=5) * (T73:Y73="N") * 2 ))</f>
        <v>0</v>
      </c>
      <c r="BF73" s="3">
        <f t="shared" ref="BF73:BF107" si="38">COUNTA(K73:L73)+COUNTA(T73:Y73)</f>
        <v>8</v>
      </c>
      <c r="BG73" s="3">
        <f t="shared" ref="BG73:BG107" si="39" xml:space="preserve"> 5 * (SUMPRODUCT( (M$6:P$6=1)*((M73:P73="Y") + (M73:P73="N")) * 2 ) +SUMPRODUCT( (M$6:P$6=2) * ((M73:P73="Y") + (M73:P73="N")) * 1 ) + SUMPRODUCT( (M$6:P$6=3)*((M73:P73="Y")+(M73:P73="N"))*1 ) +SUMPRODUCT( (M$6:P$6=4 ) * ((M73:P73="Y") + (M73:P73="N")) * 1 )+SUMPRODUCT( (M$6:P$6=5) * ((M73:P73="Y")+(M73:P73="N")) * 2 ))
+1*(SUMPRODUCT( (Z$6:AM$6=1) * ((Z73:AM73="Y") + (Z73:AM73="N")) * 2 ) +SUMPRODUCT( (Z$6:AM$6=2 ) * ((Z73:AM73="Y") + (Z73:AM73="N")) * 1 ) +SUMPRODUCT( (Z$6:AM$6=3) * ((Z73:AM73="Y") + (Z73:AM73="N")) * 1 ) +SUMPRODUCT( (Z$6:AM$6=4) * ((Z73:AM73="Y") + (Z73:AM73="N")) * 1 ) + SUMPRODUCT( (Z$6:AM$6=5) * ((Z73:AM73="Y") + (Z73:AM73="N")) * 2 ))</f>
        <v>40</v>
      </c>
      <c r="BH73" s="3">
        <f t="shared" ref="BH73:BH107" si="40" xml:space="preserve"> 5 * (SUMPRODUCT( (M$6:P$6=1) * (M73:P73="Y") * 2 ) + SUMPRODUCT( (M$6:P$6=2) * (M73:P73="Y") * 1 ) +SUMPRODUCT( (M$6:P$6=3) * (M73:P73="Y") * 1 ) + SUMPRODUCT( (M$6:P$6=4) * (M73:P73="N") * 1 ) +SUMPRODUCT( (M$6:P$6=5) * (M73:P73="N") * 2 ))
+ (SUMPRODUCT( (Z$6:AM$6=1) * (Z73:AM73="Y") * 2 ) +SUMPRODUCT( (Z$6:AM$6=2) * (Z73:AM73="Y") * 1 ) +SUMPRODUCT( (Z$6:AM$6=3) * (Z73:AM73="Y") * 1 ) +SUMPRODUCT( (Z$6:AM$6=4) * (Z73:AM73="N") * 1 ) +SUMPRODUCT( (Z$6:AM$6=5) * (Z73:AM73="N") * 2 ))</f>
        <v>15</v>
      </c>
      <c r="BI73" s="3">
        <f t="shared" si="1"/>
        <v>2</v>
      </c>
      <c r="BJ73" s="3">
        <f t="shared" ref="BJ73:BJ107" si="41">1*(SUMPRODUCT( (AN$6:AU$6=1) * ((AN73:AU73="Y") + (AN73:AU73="N")) * 2 ) +SUMPRODUCT( (AN$6:AU$6=2 ) * ((AN73:AU73="Y") + (AN73:AU73="N")) * 1 ) +SUMPRODUCT( (AN$6:AU$6=3) * ((AN73:AU73="Y") + (AN73:AU73="N")) * 1 ) +SUMPRODUCT( (AN$6:AU$6=4) * ((AN73:AU73="Y") + (AN73:AU73="N")) * 1 ) + SUMPRODUCT( (AN$6:AU$6=5) * ((AN73:AU73="Y") + (AN73:AU73="N")) * 2 ))</f>
        <v>8</v>
      </c>
      <c r="BK73" s="3">
        <f t="shared" ref="BK73:BK107" si="42">(SUMPRODUCT( (AN$6:AU$6=1) * (AN73:AU73="Y") * 2 ) +SUMPRODUCT( (AN$6:AU$6=2) * (AN73:AU73="Y") * 1 ) +SUMPRODUCT( (AN$6:AU$6=3) * (AN73:AU73="Y") * 1 ) +SUMPRODUCT( (AN$6:AU$6=4) * (AN73:AU73="N") * 1 ) +SUMPRODUCT( (AN$6:AU$6=5) * (AN73:AU73="N") * 2 ))</f>
        <v>3</v>
      </c>
      <c r="BL73" s="3">
        <f t="shared" ref="BL73:BL107" si="43">COUNTA(AN73:AU73)</f>
        <v>8</v>
      </c>
      <c r="BM73" s="3" t="e">
        <f t="shared" si="2"/>
        <v>#REF!</v>
      </c>
      <c r="BN73" s="3" t="e">
        <f t="shared" si="3"/>
        <v>#REF!</v>
      </c>
      <c r="BO73" s="3">
        <f t="shared" si="4"/>
        <v>2</v>
      </c>
      <c r="BP73" s="3" t="e">
        <f t="shared" si="5"/>
        <v>#REF!</v>
      </c>
      <c r="BQ73" s="3" t="e">
        <f t="shared" si="6"/>
        <v>#REF!</v>
      </c>
      <c r="BR73" s="3">
        <f t="shared" si="7"/>
        <v>2</v>
      </c>
      <c r="BS73" s="19" t="e">
        <f t="shared" si="8"/>
        <v>#REF!</v>
      </c>
      <c r="BT73" s="19" t="e">
        <f t="shared" si="9"/>
        <v>#REF!</v>
      </c>
      <c r="BU73" s="19">
        <f t="shared" si="10"/>
        <v>2</v>
      </c>
      <c r="BV73" s="19" t="e">
        <f t="shared" si="11"/>
        <v>#REF!</v>
      </c>
      <c r="BW73" s="19" t="e">
        <f t="shared" si="12"/>
        <v>#REF!</v>
      </c>
      <c r="BX73" s="19">
        <f t="shared" si="13"/>
        <v>2</v>
      </c>
    </row>
    <row r="74" spans="1:76" ht="15.75" customHeight="1" thickBot="1" x14ac:dyDescent="0.25">
      <c r="A74" s="14">
        <f t="shared" si="14"/>
        <v>2.083333333333333</v>
      </c>
      <c r="B74" s="14">
        <f t="shared" si="30"/>
        <v>0</v>
      </c>
      <c r="C74" s="14">
        <f t="shared" si="31"/>
        <v>3.5714285714285712</v>
      </c>
      <c r="D74" s="14">
        <f t="shared" si="32"/>
        <v>0</v>
      </c>
      <c r="E74" s="14" t="e">
        <f t="shared" si="0"/>
        <v>#REF!</v>
      </c>
      <c r="F74" s="3" t="s">
        <v>42</v>
      </c>
      <c r="G74" s="3" t="s">
        <v>202</v>
      </c>
      <c r="H74" s="3" t="s">
        <v>49</v>
      </c>
      <c r="I74" s="17" t="s">
        <v>130</v>
      </c>
      <c r="J74" s="18" t="s">
        <v>177</v>
      </c>
      <c r="K74" s="3" t="s">
        <v>59</v>
      </c>
      <c r="L74" s="3" t="s">
        <v>72</v>
      </c>
      <c r="M74" s="3" t="s">
        <v>72</v>
      </c>
      <c r="N74" s="3" t="s">
        <v>59</v>
      </c>
      <c r="O74" s="3" t="s">
        <v>72</v>
      </c>
      <c r="P74" s="3" t="s">
        <v>72</v>
      </c>
      <c r="Q74" s="3" t="s">
        <v>72</v>
      </c>
      <c r="R74" s="3" t="s">
        <v>72</v>
      </c>
      <c r="S74" s="3" t="s">
        <v>72</v>
      </c>
      <c r="T74" s="3" t="s">
        <v>72</v>
      </c>
      <c r="U74" s="3" t="s">
        <v>72</v>
      </c>
      <c r="V74" s="3" t="s">
        <v>72</v>
      </c>
      <c r="W74" s="3" t="s">
        <v>72</v>
      </c>
      <c r="X74" s="3" t="s">
        <v>72</v>
      </c>
      <c r="Y74" s="3" t="s">
        <v>72</v>
      </c>
      <c r="Z74" s="3" t="s">
        <v>72</v>
      </c>
      <c r="AA74" s="3" t="s">
        <v>47</v>
      </c>
      <c r="AB74" s="3" t="s">
        <v>72</v>
      </c>
      <c r="AC74" s="3" t="s">
        <v>72</v>
      </c>
      <c r="AD74" s="3" t="s">
        <v>59</v>
      </c>
      <c r="AE74" s="3" t="s">
        <v>72</v>
      </c>
      <c r="AF74" s="3" t="s">
        <v>72</v>
      </c>
      <c r="AG74" s="3" t="s">
        <v>59</v>
      </c>
      <c r="AH74" s="3" t="s">
        <v>72</v>
      </c>
      <c r="AI74" s="3" t="s">
        <v>72</v>
      </c>
      <c r="AJ74" s="3" t="s">
        <v>72</v>
      </c>
      <c r="AK74" s="3" t="s">
        <v>72</v>
      </c>
      <c r="AL74" s="3" t="s">
        <v>72</v>
      </c>
      <c r="AM74" s="3" t="s">
        <v>72</v>
      </c>
      <c r="AN74" s="3" t="s">
        <v>72</v>
      </c>
      <c r="AO74" s="3" t="s">
        <v>72</v>
      </c>
      <c r="AP74" s="3" t="s">
        <v>72</v>
      </c>
      <c r="AQ74" s="3" t="s">
        <v>72</v>
      </c>
      <c r="AR74" s="3" t="s">
        <v>72</v>
      </c>
      <c r="AS74" s="3" t="s">
        <v>72</v>
      </c>
      <c r="AT74" s="3" t="s">
        <v>72</v>
      </c>
      <c r="AU74" s="3" t="s">
        <v>72</v>
      </c>
      <c r="AV74" s="3" t="s">
        <v>72</v>
      </c>
      <c r="AW74" s="3" t="s">
        <v>72</v>
      </c>
      <c r="AX74" s="3" t="s">
        <v>72</v>
      </c>
      <c r="AY74" s="3">
        <f t="shared" si="33"/>
        <v>48</v>
      </c>
      <c r="AZ74" s="3">
        <f t="shared" si="34"/>
        <v>1</v>
      </c>
      <c r="BA74" s="3">
        <f t="shared" si="35"/>
        <v>12</v>
      </c>
      <c r="BB74" s="3">
        <f t="shared" si="21"/>
        <v>1</v>
      </c>
      <c r="BD74" s="3">
        <f t="shared" si="36"/>
        <v>12</v>
      </c>
      <c r="BE74" s="3">
        <f t="shared" si="37"/>
        <v>0</v>
      </c>
      <c r="BF74" s="3">
        <f t="shared" si="38"/>
        <v>8</v>
      </c>
      <c r="BG74" s="3">
        <f t="shared" si="39"/>
        <v>28</v>
      </c>
      <c r="BH74" s="3">
        <f t="shared" si="40"/>
        <v>1</v>
      </c>
      <c r="BI74" s="3">
        <f t="shared" si="1"/>
        <v>2</v>
      </c>
      <c r="BJ74" s="3">
        <f t="shared" si="41"/>
        <v>8</v>
      </c>
      <c r="BK74" s="3">
        <f t="shared" si="42"/>
        <v>0</v>
      </c>
      <c r="BL74" s="3">
        <f t="shared" si="43"/>
        <v>8</v>
      </c>
      <c r="BM74" s="3" t="e">
        <f t="shared" si="2"/>
        <v>#REF!</v>
      </c>
      <c r="BN74" s="3" t="e">
        <f t="shared" si="3"/>
        <v>#REF!</v>
      </c>
      <c r="BO74" s="3">
        <f t="shared" si="4"/>
        <v>2</v>
      </c>
      <c r="BP74" s="3" t="e">
        <f t="shared" si="5"/>
        <v>#REF!</v>
      </c>
      <c r="BQ74" s="3" t="e">
        <f t="shared" si="6"/>
        <v>#REF!</v>
      </c>
      <c r="BR74" s="3">
        <f t="shared" si="7"/>
        <v>2</v>
      </c>
      <c r="BS74" s="19" t="e">
        <f t="shared" si="8"/>
        <v>#REF!</v>
      </c>
      <c r="BT74" s="19" t="e">
        <f t="shared" si="9"/>
        <v>#REF!</v>
      </c>
      <c r="BU74" s="19">
        <f t="shared" si="10"/>
        <v>2</v>
      </c>
      <c r="BV74" s="19" t="e">
        <f t="shared" si="11"/>
        <v>#REF!</v>
      </c>
      <c r="BW74" s="19" t="e">
        <f t="shared" si="12"/>
        <v>#REF!</v>
      </c>
      <c r="BX74" s="19">
        <f t="shared" si="13"/>
        <v>2</v>
      </c>
    </row>
    <row r="75" spans="1:76" ht="15.75" customHeight="1" thickBot="1" x14ac:dyDescent="0.25">
      <c r="A75" s="14">
        <f t="shared" si="14"/>
        <v>18.461538461538463</v>
      </c>
      <c r="B75" s="14">
        <f t="shared" si="30"/>
        <v>0</v>
      </c>
      <c r="C75" s="14">
        <f t="shared" si="31"/>
        <v>30</v>
      </c>
      <c r="D75" s="14">
        <f t="shared" si="32"/>
        <v>0</v>
      </c>
      <c r="E75" s="14" t="e">
        <f t="shared" si="0"/>
        <v>#REF!</v>
      </c>
      <c r="F75" s="3" t="s">
        <v>42</v>
      </c>
      <c r="G75" s="3" t="s">
        <v>203</v>
      </c>
      <c r="H75" s="3" t="s">
        <v>204</v>
      </c>
      <c r="I75" s="17" t="s">
        <v>205</v>
      </c>
      <c r="J75" s="18" t="s">
        <v>177</v>
      </c>
      <c r="K75" s="3" t="s">
        <v>72</v>
      </c>
      <c r="L75" s="3" t="s">
        <v>72</v>
      </c>
      <c r="M75" s="3" t="s">
        <v>72</v>
      </c>
      <c r="N75" s="3" t="s">
        <v>72</v>
      </c>
      <c r="O75" s="3" t="s">
        <v>72</v>
      </c>
      <c r="P75" s="3" t="s">
        <v>72</v>
      </c>
      <c r="Q75" s="3" t="s">
        <v>72</v>
      </c>
      <c r="R75" s="3" t="s">
        <v>72</v>
      </c>
      <c r="S75" s="3" t="s">
        <v>72</v>
      </c>
      <c r="T75" s="3" t="s">
        <v>72</v>
      </c>
      <c r="U75" s="3" t="s">
        <v>72</v>
      </c>
      <c r="V75" s="3" t="s">
        <v>72</v>
      </c>
      <c r="W75" s="3" t="s">
        <v>72</v>
      </c>
      <c r="X75" s="3" t="s">
        <v>72</v>
      </c>
      <c r="Y75" s="3" t="s">
        <v>72</v>
      </c>
      <c r="Z75" s="3" t="s">
        <v>72</v>
      </c>
      <c r="AA75" s="3" t="s">
        <v>72</v>
      </c>
      <c r="AB75" s="3" t="s">
        <v>72</v>
      </c>
      <c r="AC75" s="3" t="s">
        <v>72</v>
      </c>
      <c r="AD75" s="3" t="s">
        <v>72</v>
      </c>
      <c r="AE75" s="3" t="s">
        <v>72</v>
      </c>
      <c r="AF75" s="3" t="s">
        <v>72</v>
      </c>
      <c r="AG75" s="3" t="s">
        <v>72</v>
      </c>
      <c r="AH75" s="3" t="s">
        <v>72</v>
      </c>
      <c r="AI75" s="3" t="s">
        <v>47</v>
      </c>
      <c r="AJ75" s="3" t="s">
        <v>47</v>
      </c>
      <c r="AK75" s="3" t="s">
        <v>72</v>
      </c>
      <c r="AL75" s="3" t="s">
        <v>72</v>
      </c>
      <c r="AM75" s="3" t="s">
        <v>72</v>
      </c>
      <c r="AN75" s="3" t="s">
        <v>72</v>
      </c>
      <c r="AO75" s="3" t="s">
        <v>72</v>
      </c>
      <c r="AP75" s="3" t="s">
        <v>72</v>
      </c>
      <c r="AQ75" s="3" t="s">
        <v>72</v>
      </c>
      <c r="AR75" s="3" t="s">
        <v>72</v>
      </c>
      <c r="AS75" s="3" t="s">
        <v>72</v>
      </c>
      <c r="AT75" s="3" t="s">
        <v>72</v>
      </c>
      <c r="AU75" s="3" t="s">
        <v>72</v>
      </c>
      <c r="AV75" s="3" t="s">
        <v>72</v>
      </c>
      <c r="AW75" s="3" t="s">
        <v>72</v>
      </c>
      <c r="AX75" s="3" t="s">
        <v>72</v>
      </c>
      <c r="AY75" s="3">
        <f t="shared" si="33"/>
        <v>65</v>
      </c>
      <c r="AZ75" s="3">
        <f t="shared" si="34"/>
        <v>12</v>
      </c>
      <c r="BA75" s="3">
        <f t="shared" si="35"/>
        <v>0</v>
      </c>
      <c r="BB75" s="3">
        <f t="shared" si="21"/>
        <v>1</v>
      </c>
      <c r="BD75" s="3">
        <f t="shared" si="36"/>
        <v>17</v>
      </c>
      <c r="BE75" s="3">
        <f t="shared" si="37"/>
        <v>0</v>
      </c>
      <c r="BF75" s="3">
        <f t="shared" si="38"/>
        <v>8</v>
      </c>
      <c r="BG75" s="3">
        <f t="shared" si="39"/>
        <v>40</v>
      </c>
      <c r="BH75" s="3">
        <f t="shared" si="40"/>
        <v>12</v>
      </c>
      <c r="BI75" s="3">
        <f t="shared" si="1"/>
        <v>2</v>
      </c>
      <c r="BJ75" s="3">
        <f t="shared" si="41"/>
        <v>8</v>
      </c>
      <c r="BK75" s="3">
        <f t="shared" si="42"/>
        <v>0</v>
      </c>
      <c r="BL75" s="3">
        <f t="shared" si="43"/>
        <v>8</v>
      </c>
      <c r="BM75" s="3" t="e">
        <f t="shared" si="2"/>
        <v>#REF!</v>
      </c>
      <c r="BN75" s="3" t="e">
        <f t="shared" si="3"/>
        <v>#REF!</v>
      </c>
      <c r="BO75" s="3">
        <f t="shared" si="4"/>
        <v>2</v>
      </c>
      <c r="BP75" s="3" t="e">
        <f t="shared" si="5"/>
        <v>#REF!</v>
      </c>
      <c r="BQ75" s="3" t="e">
        <f t="shared" si="6"/>
        <v>#REF!</v>
      </c>
      <c r="BR75" s="3">
        <f t="shared" si="7"/>
        <v>2</v>
      </c>
      <c r="BS75" s="19" t="e">
        <f t="shared" si="8"/>
        <v>#REF!</v>
      </c>
      <c r="BT75" s="19" t="e">
        <f t="shared" si="9"/>
        <v>#REF!</v>
      </c>
      <c r="BU75" s="19">
        <f t="shared" si="10"/>
        <v>2</v>
      </c>
      <c r="BV75" s="19" t="e">
        <f t="shared" si="11"/>
        <v>#REF!</v>
      </c>
      <c r="BW75" s="19" t="e">
        <f t="shared" si="12"/>
        <v>#REF!</v>
      </c>
      <c r="BX75" s="19">
        <f t="shared" si="13"/>
        <v>2</v>
      </c>
    </row>
    <row r="76" spans="1:76" ht="15.75" customHeight="1" thickBot="1" x14ac:dyDescent="0.25">
      <c r="A76" s="14">
        <f t="shared" si="14"/>
        <v>15.873015873015872</v>
      </c>
      <c r="B76" s="14">
        <f t="shared" si="30"/>
        <v>0</v>
      </c>
      <c r="C76" s="14">
        <f t="shared" si="31"/>
        <v>25</v>
      </c>
      <c r="D76" s="14">
        <f t="shared" si="32"/>
        <v>0</v>
      </c>
      <c r="E76" s="14" t="e">
        <f t="shared" si="0"/>
        <v>#REF!</v>
      </c>
      <c r="F76" s="3" t="s">
        <v>42</v>
      </c>
      <c r="G76" s="3" t="s">
        <v>206</v>
      </c>
      <c r="H76" s="3" t="s">
        <v>207</v>
      </c>
      <c r="I76" s="17" t="s">
        <v>208</v>
      </c>
      <c r="J76" s="18" t="s">
        <v>177</v>
      </c>
      <c r="K76" s="3" t="s">
        <v>72</v>
      </c>
      <c r="L76" s="3" t="s">
        <v>72</v>
      </c>
      <c r="M76" s="3" t="s">
        <v>72</v>
      </c>
      <c r="N76" s="3" t="s">
        <v>72</v>
      </c>
      <c r="O76" s="3" t="s">
        <v>72</v>
      </c>
      <c r="P76" s="3" t="s">
        <v>72</v>
      </c>
      <c r="Q76" s="3" t="s">
        <v>72</v>
      </c>
      <c r="R76" s="3" t="s">
        <v>72</v>
      </c>
      <c r="S76" s="3" t="s">
        <v>72</v>
      </c>
      <c r="T76" s="3" t="s">
        <v>72</v>
      </c>
      <c r="U76" s="3" t="s">
        <v>72</v>
      </c>
      <c r="V76" s="3" t="s">
        <v>72</v>
      </c>
      <c r="W76" s="3" t="s">
        <v>72</v>
      </c>
      <c r="X76" s="3" t="s">
        <v>72</v>
      </c>
      <c r="Y76" s="3" t="s">
        <v>72</v>
      </c>
      <c r="Z76" s="3" t="s">
        <v>72</v>
      </c>
      <c r="AA76" s="3" t="s">
        <v>72</v>
      </c>
      <c r="AB76" s="3" t="s">
        <v>72</v>
      </c>
      <c r="AC76" s="3" t="s">
        <v>72</v>
      </c>
      <c r="AD76" s="3" t="s">
        <v>72</v>
      </c>
      <c r="AE76" s="3" t="s">
        <v>72</v>
      </c>
      <c r="AF76" s="3" t="s">
        <v>72</v>
      </c>
      <c r="AG76" s="3" t="s">
        <v>72</v>
      </c>
      <c r="AH76" s="3" t="s">
        <v>72</v>
      </c>
      <c r="AI76" s="3" t="s">
        <v>72</v>
      </c>
      <c r="AJ76" s="3" t="s">
        <v>72</v>
      </c>
      <c r="AK76" s="3" t="s">
        <v>72</v>
      </c>
      <c r="AL76" s="3" t="s">
        <v>72</v>
      </c>
      <c r="AM76" s="3" t="s">
        <v>72</v>
      </c>
      <c r="AN76" s="3" t="s">
        <v>72</v>
      </c>
      <c r="AO76" s="3" t="s">
        <v>72</v>
      </c>
      <c r="AP76" s="3" t="s">
        <v>72</v>
      </c>
      <c r="AQ76" s="3" t="s">
        <v>59</v>
      </c>
      <c r="AR76" s="3" t="s">
        <v>72</v>
      </c>
      <c r="AS76" s="3" t="s">
        <v>72</v>
      </c>
      <c r="AT76" s="3" t="s">
        <v>72</v>
      </c>
      <c r="AU76" s="3" t="s">
        <v>59</v>
      </c>
      <c r="AV76" s="3" t="s">
        <v>72</v>
      </c>
      <c r="AW76" s="3" t="s">
        <v>72</v>
      </c>
      <c r="AX76" s="3" t="s">
        <v>72</v>
      </c>
      <c r="AY76" s="3">
        <f t="shared" si="33"/>
        <v>63</v>
      </c>
      <c r="AZ76" s="3">
        <f t="shared" si="34"/>
        <v>10</v>
      </c>
      <c r="BA76" s="3">
        <f t="shared" si="35"/>
        <v>2</v>
      </c>
      <c r="BB76" s="3">
        <f t="shared" si="21"/>
        <v>1</v>
      </c>
      <c r="BD76" s="3">
        <f t="shared" si="36"/>
        <v>17</v>
      </c>
      <c r="BE76" s="3">
        <f t="shared" si="37"/>
        <v>0</v>
      </c>
      <c r="BF76" s="3">
        <f t="shared" si="38"/>
        <v>8</v>
      </c>
      <c r="BG76" s="3">
        <f t="shared" si="39"/>
        <v>40</v>
      </c>
      <c r="BH76" s="3">
        <f t="shared" si="40"/>
        <v>10</v>
      </c>
      <c r="BI76" s="3">
        <f t="shared" si="1"/>
        <v>2</v>
      </c>
      <c r="BJ76" s="3">
        <f t="shared" si="41"/>
        <v>6</v>
      </c>
      <c r="BK76" s="3">
        <f t="shared" si="42"/>
        <v>0</v>
      </c>
      <c r="BL76" s="3">
        <f t="shared" si="43"/>
        <v>8</v>
      </c>
      <c r="BM76" s="3" t="e">
        <f t="shared" si="2"/>
        <v>#REF!</v>
      </c>
      <c r="BN76" s="3" t="e">
        <f t="shared" si="3"/>
        <v>#REF!</v>
      </c>
      <c r="BO76" s="3">
        <f t="shared" si="4"/>
        <v>2</v>
      </c>
      <c r="BP76" s="3" t="e">
        <f t="shared" si="5"/>
        <v>#REF!</v>
      </c>
      <c r="BQ76" s="3" t="e">
        <f t="shared" si="6"/>
        <v>#REF!</v>
      </c>
      <c r="BR76" s="3">
        <f t="shared" si="7"/>
        <v>2</v>
      </c>
      <c r="BS76" s="19" t="e">
        <f t="shared" si="8"/>
        <v>#REF!</v>
      </c>
      <c r="BT76" s="19" t="e">
        <f t="shared" si="9"/>
        <v>#REF!</v>
      </c>
      <c r="BU76" s="19">
        <f t="shared" si="10"/>
        <v>2</v>
      </c>
      <c r="BV76" s="19" t="e">
        <f t="shared" si="11"/>
        <v>#REF!</v>
      </c>
      <c r="BW76" s="19" t="e">
        <f t="shared" si="12"/>
        <v>#REF!</v>
      </c>
      <c r="BX76" s="19">
        <f t="shared" si="13"/>
        <v>2</v>
      </c>
    </row>
    <row r="77" spans="1:76" ht="15.75" customHeight="1" thickBot="1" x14ac:dyDescent="0.25">
      <c r="A77" s="14">
        <f t="shared" si="14"/>
        <v>26.153846153846157</v>
      </c>
      <c r="B77" s="14">
        <f t="shared" si="30"/>
        <v>0</v>
      </c>
      <c r="C77" s="14">
        <f t="shared" si="31"/>
        <v>35</v>
      </c>
      <c r="D77" s="14">
        <f t="shared" si="32"/>
        <v>37.5</v>
      </c>
      <c r="E77" s="14" t="e">
        <f t="shared" si="0"/>
        <v>#REF!</v>
      </c>
      <c r="F77" s="3" t="s">
        <v>42</v>
      </c>
      <c r="G77" s="3" t="s">
        <v>209</v>
      </c>
      <c r="H77" s="3" t="s">
        <v>210</v>
      </c>
      <c r="I77" s="17" t="s">
        <v>211</v>
      </c>
      <c r="J77" s="18" t="s">
        <v>177</v>
      </c>
      <c r="K77" s="3" t="s">
        <v>72</v>
      </c>
      <c r="L77" s="3" t="s">
        <v>72</v>
      </c>
      <c r="M77" s="3" t="s">
        <v>72</v>
      </c>
      <c r="N77" s="3" t="s">
        <v>72</v>
      </c>
      <c r="O77" s="3" t="s">
        <v>72</v>
      </c>
      <c r="P77" s="3" t="s">
        <v>72</v>
      </c>
      <c r="Q77" s="3" t="s">
        <v>72</v>
      </c>
      <c r="R77" s="3" t="s">
        <v>72</v>
      </c>
      <c r="S77" s="3" t="s">
        <v>72</v>
      </c>
      <c r="T77" s="3" t="s">
        <v>72</v>
      </c>
      <c r="U77" s="3" t="s">
        <v>72</v>
      </c>
      <c r="V77" s="3" t="s">
        <v>72</v>
      </c>
      <c r="W77" s="3" t="s">
        <v>72</v>
      </c>
      <c r="X77" s="3" t="s">
        <v>72</v>
      </c>
      <c r="Y77" s="3" t="s">
        <v>72</v>
      </c>
      <c r="Z77" s="3" t="s">
        <v>72</v>
      </c>
      <c r="AA77" s="3" t="s">
        <v>47</v>
      </c>
      <c r="AB77" s="3" t="s">
        <v>72</v>
      </c>
      <c r="AC77" s="3" t="s">
        <v>72</v>
      </c>
      <c r="AD77" s="3" t="s">
        <v>47</v>
      </c>
      <c r="AE77" s="3" t="s">
        <v>72</v>
      </c>
      <c r="AF77" s="3" t="s">
        <v>72</v>
      </c>
      <c r="AG77" s="3" t="s">
        <v>72</v>
      </c>
      <c r="AH77" s="3" t="s">
        <v>47</v>
      </c>
      <c r="AI77" s="3" t="s">
        <v>72</v>
      </c>
      <c r="AJ77" s="3" t="s">
        <v>47</v>
      </c>
      <c r="AK77" s="3" t="s">
        <v>72</v>
      </c>
      <c r="AL77" s="3" t="s">
        <v>72</v>
      </c>
      <c r="AM77" s="3" t="s">
        <v>72</v>
      </c>
      <c r="AN77" s="3" t="s">
        <v>47</v>
      </c>
      <c r="AO77" s="3" t="s">
        <v>47</v>
      </c>
      <c r="AP77" s="3" t="s">
        <v>72</v>
      </c>
      <c r="AQ77" s="3" t="s">
        <v>72</v>
      </c>
      <c r="AR77" s="3" t="s">
        <v>47</v>
      </c>
      <c r="AS77" s="3" t="s">
        <v>72</v>
      </c>
      <c r="AT77" s="3" t="s">
        <v>72</v>
      </c>
      <c r="AU77" s="3" t="s">
        <v>72</v>
      </c>
      <c r="AV77" s="3" t="s">
        <v>72</v>
      </c>
      <c r="AW77" s="3" t="s">
        <v>72</v>
      </c>
      <c r="AX77" s="3" t="s">
        <v>72</v>
      </c>
      <c r="AY77" s="3">
        <f t="shared" si="33"/>
        <v>65</v>
      </c>
      <c r="AZ77" s="3">
        <f t="shared" si="34"/>
        <v>17</v>
      </c>
      <c r="BA77" s="3">
        <f t="shared" si="35"/>
        <v>0</v>
      </c>
      <c r="BB77" s="3">
        <f t="shared" si="21"/>
        <v>1</v>
      </c>
      <c r="BD77" s="3">
        <f t="shared" si="36"/>
        <v>17</v>
      </c>
      <c r="BE77" s="3">
        <f t="shared" si="37"/>
        <v>0</v>
      </c>
      <c r="BF77" s="3">
        <f t="shared" si="38"/>
        <v>8</v>
      </c>
      <c r="BG77" s="3">
        <f t="shared" si="39"/>
        <v>40</v>
      </c>
      <c r="BH77" s="3">
        <f t="shared" si="40"/>
        <v>14</v>
      </c>
      <c r="BI77" s="3">
        <f t="shared" si="1"/>
        <v>2</v>
      </c>
      <c r="BJ77" s="3">
        <f t="shared" si="41"/>
        <v>8</v>
      </c>
      <c r="BK77" s="3">
        <f t="shared" si="42"/>
        <v>3</v>
      </c>
      <c r="BL77" s="3">
        <f t="shared" si="43"/>
        <v>8</v>
      </c>
      <c r="BM77" s="3" t="e">
        <f t="shared" si="2"/>
        <v>#REF!</v>
      </c>
      <c r="BN77" s="3" t="e">
        <f t="shared" si="3"/>
        <v>#REF!</v>
      </c>
      <c r="BO77" s="3">
        <f t="shared" si="4"/>
        <v>2</v>
      </c>
      <c r="BP77" s="3" t="e">
        <f t="shared" si="5"/>
        <v>#REF!</v>
      </c>
      <c r="BQ77" s="3" t="e">
        <f t="shared" si="6"/>
        <v>#REF!</v>
      </c>
      <c r="BR77" s="3">
        <f t="shared" si="7"/>
        <v>2</v>
      </c>
      <c r="BS77" s="19" t="e">
        <f t="shared" si="8"/>
        <v>#REF!</v>
      </c>
      <c r="BT77" s="19" t="e">
        <f t="shared" si="9"/>
        <v>#REF!</v>
      </c>
      <c r="BU77" s="19">
        <f t="shared" si="10"/>
        <v>2</v>
      </c>
      <c r="BV77" s="19" t="e">
        <f t="shared" si="11"/>
        <v>#REF!</v>
      </c>
      <c r="BW77" s="19" t="e">
        <f t="shared" si="12"/>
        <v>#REF!</v>
      </c>
      <c r="BX77" s="19">
        <f t="shared" si="13"/>
        <v>2</v>
      </c>
    </row>
    <row r="78" spans="1:76" ht="15.75" customHeight="1" thickBot="1" x14ac:dyDescent="0.25">
      <c r="A78" s="14">
        <f t="shared" si="14"/>
        <v>17.1875</v>
      </c>
      <c r="B78" s="14">
        <f t="shared" si="30"/>
        <v>0</v>
      </c>
      <c r="C78" s="14">
        <f t="shared" si="31"/>
        <v>28.205128205128204</v>
      </c>
      <c r="D78" s="14">
        <f t="shared" si="32"/>
        <v>0</v>
      </c>
      <c r="E78" s="14" t="e">
        <f t="shared" si="0"/>
        <v>#REF!</v>
      </c>
      <c r="F78" s="3" t="s">
        <v>42</v>
      </c>
      <c r="G78" s="3" t="s">
        <v>212</v>
      </c>
      <c r="H78" s="3" t="s">
        <v>213</v>
      </c>
      <c r="I78" s="17" t="s">
        <v>214</v>
      </c>
      <c r="J78" s="18" t="s">
        <v>177</v>
      </c>
      <c r="K78" s="3" t="s">
        <v>72</v>
      </c>
      <c r="L78" s="3" t="s">
        <v>72</v>
      </c>
      <c r="M78" s="3" t="s">
        <v>72</v>
      </c>
      <c r="N78" s="3" t="s">
        <v>72</v>
      </c>
      <c r="O78" s="3" t="s">
        <v>72</v>
      </c>
      <c r="P78" s="3" t="s">
        <v>72</v>
      </c>
      <c r="Q78" s="3" t="s">
        <v>72</v>
      </c>
      <c r="R78" s="3" t="s">
        <v>72</v>
      </c>
      <c r="S78" s="3" t="s">
        <v>72</v>
      </c>
      <c r="T78" s="3" t="s">
        <v>72</v>
      </c>
      <c r="U78" s="3" t="s">
        <v>72</v>
      </c>
      <c r="V78" s="3" t="s">
        <v>72</v>
      </c>
      <c r="W78" s="3" t="s">
        <v>72</v>
      </c>
      <c r="X78" s="3" t="s">
        <v>72</v>
      </c>
      <c r="Y78" s="3" t="s">
        <v>72</v>
      </c>
      <c r="Z78" s="3" t="s">
        <v>72</v>
      </c>
      <c r="AA78" s="3" t="s">
        <v>47</v>
      </c>
      <c r="AB78" s="3" t="s">
        <v>59</v>
      </c>
      <c r="AC78" s="3" t="s">
        <v>72</v>
      </c>
      <c r="AD78" s="3" t="s">
        <v>72</v>
      </c>
      <c r="AE78" s="3" t="s">
        <v>72</v>
      </c>
      <c r="AF78" s="3" t="s">
        <v>72</v>
      </c>
      <c r="AG78" s="3" t="s">
        <v>72</v>
      </c>
      <c r="AH78" s="3" t="s">
        <v>72</v>
      </c>
      <c r="AI78" s="3" t="s">
        <v>72</v>
      </c>
      <c r="AJ78" s="3" t="s">
        <v>72</v>
      </c>
      <c r="AK78" s="3" t="s">
        <v>72</v>
      </c>
      <c r="AL78" s="3" t="s">
        <v>72</v>
      </c>
      <c r="AM78" s="3" t="s">
        <v>72</v>
      </c>
      <c r="AN78" s="3" t="s">
        <v>72</v>
      </c>
      <c r="AO78" s="3" t="s">
        <v>72</v>
      </c>
      <c r="AP78" s="3" t="s">
        <v>72</v>
      </c>
      <c r="AQ78" s="3" t="s">
        <v>72</v>
      </c>
      <c r="AR78" s="3" t="s">
        <v>72</v>
      </c>
      <c r="AS78" s="3" t="s">
        <v>72</v>
      </c>
      <c r="AT78" s="3" t="s">
        <v>72</v>
      </c>
      <c r="AU78" s="3" t="s">
        <v>72</v>
      </c>
      <c r="AV78" s="3" t="s">
        <v>72</v>
      </c>
      <c r="AW78" s="3" t="s">
        <v>72</v>
      </c>
      <c r="AX78" s="3" t="s">
        <v>72</v>
      </c>
      <c r="AY78" s="3">
        <f t="shared" si="33"/>
        <v>64</v>
      </c>
      <c r="AZ78" s="3">
        <f t="shared" si="34"/>
        <v>11</v>
      </c>
      <c r="BA78" s="3">
        <f t="shared" si="35"/>
        <v>1</v>
      </c>
      <c r="BB78" s="3">
        <f t="shared" si="21"/>
        <v>1</v>
      </c>
      <c r="BD78" s="3">
        <f t="shared" si="36"/>
        <v>17</v>
      </c>
      <c r="BE78" s="3">
        <f t="shared" si="37"/>
        <v>0</v>
      </c>
      <c r="BF78" s="3">
        <f t="shared" si="38"/>
        <v>8</v>
      </c>
      <c r="BG78" s="3">
        <f t="shared" si="39"/>
        <v>39</v>
      </c>
      <c r="BH78" s="3">
        <f t="shared" si="40"/>
        <v>11</v>
      </c>
      <c r="BI78" s="3">
        <f t="shared" si="1"/>
        <v>2</v>
      </c>
      <c r="BJ78" s="3">
        <f t="shared" si="41"/>
        <v>8</v>
      </c>
      <c r="BK78" s="3">
        <f t="shared" si="42"/>
        <v>0</v>
      </c>
      <c r="BL78" s="3">
        <f t="shared" si="43"/>
        <v>8</v>
      </c>
      <c r="BM78" s="3" t="e">
        <f t="shared" si="2"/>
        <v>#REF!</v>
      </c>
      <c r="BN78" s="3" t="e">
        <f t="shared" si="3"/>
        <v>#REF!</v>
      </c>
      <c r="BO78" s="3">
        <f t="shared" si="4"/>
        <v>2</v>
      </c>
      <c r="BP78" s="3" t="e">
        <f t="shared" si="5"/>
        <v>#REF!</v>
      </c>
      <c r="BQ78" s="3" t="e">
        <f t="shared" si="6"/>
        <v>#REF!</v>
      </c>
      <c r="BR78" s="3">
        <f t="shared" si="7"/>
        <v>2</v>
      </c>
      <c r="BS78" s="19" t="e">
        <f t="shared" si="8"/>
        <v>#REF!</v>
      </c>
      <c r="BT78" s="19" t="e">
        <f t="shared" si="9"/>
        <v>#REF!</v>
      </c>
      <c r="BU78" s="19">
        <f t="shared" si="10"/>
        <v>2</v>
      </c>
      <c r="BV78" s="19" t="e">
        <f t="shared" si="11"/>
        <v>#REF!</v>
      </c>
      <c r="BW78" s="19" t="e">
        <f t="shared" si="12"/>
        <v>#REF!</v>
      </c>
      <c r="BX78" s="19">
        <f t="shared" si="13"/>
        <v>2</v>
      </c>
    </row>
    <row r="79" spans="1:76" ht="15.75" customHeight="1" thickBot="1" x14ac:dyDescent="0.25">
      <c r="A79" s="14">
        <f t="shared" si="14"/>
        <v>15.384615384615385</v>
      </c>
      <c r="B79" s="14">
        <f t="shared" si="30"/>
        <v>0</v>
      </c>
      <c r="C79" s="14">
        <f t="shared" si="31"/>
        <v>25</v>
      </c>
      <c r="D79" s="14">
        <f t="shared" si="32"/>
        <v>0</v>
      </c>
      <c r="E79" s="14" t="e">
        <f t="shared" si="0"/>
        <v>#REF!</v>
      </c>
      <c r="F79" s="3" t="s">
        <v>42</v>
      </c>
      <c r="G79" s="3" t="s">
        <v>215</v>
      </c>
      <c r="H79" s="3" t="s">
        <v>216</v>
      </c>
      <c r="I79" s="17" t="s">
        <v>182</v>
      </c>
      <c r="J79" s="18" t="s">
        <v>177</v>
      </c>
      <c r="K79" s="3" t="s">
        <v>72</v>
      </c>
      <c r="L79" s="3" t="s">
        <v>72</v>
      </c>
      <c r="M79" s="3" t="s">
        <v>72</v>
      </c>
      <c r="N79" s="3" t="s">
        <v>72</v>
      </c>
      <c r="O79" s="3" t="s">
        <v>72</v>
      </c>
      <c r="P79" s="3" t="s">
        <v>72</v>
      </c>
      <c r="Q79" s="3" t="s">
        <v>72</v>
      </c>
      <c r="R79" s="3" t="s">
        <v>72</v>
      </c>
      <c r="S79" s="3" t="s">
        <v>72</v>
      </c>
      <c r="T79" s="3" t="s">
        <v>72</v>
      </c>
      <c r="U79" s="3" t="s">
        <v>72</v>
      </c>
      <c r="V79" s="3" t="s">
        <v>72</v>
      </c>
      <c r="W79" s="3" t="s">
        <v>72</v>
      </c>
      <c r="X79" s="3" t="s">
        <v>72</v>
      </c>
      <c r="Y79" s="3" t="s">
        <v>72</v>
      </c>
      <c r="Z79" s="3" t="s">
        <v>72</v>
      </c>
      <c r="AA79" s="3" t="s">
        <v>72</v>
      </c>
      <c r="AB79" s="3" t="s">
        <v>72</v>
      </c>
      <c r="AC79" s="3" t="s">
        <v>72</v>
      </c>
      <c r="AD79" s="3" t="s">
        <v>72</v>
      </c>
      <c r="AE79" s="3" t="s">
        <v>72</v>
      </c>
      <c r="AF79" s="3" t="s">
        <v>72</v>
      </c>
      <c r="AG79" s="3" t="s">
        <v>72</v>
      </c>
      <c r="AH79" s="3" t="s">
        <v>72</v>
      </c>
      <c r="AI79" s="3" t="s">
        <v>72</v>
      </c>
      <c r="AJ79" s="3" t="s">
        <v>72</v>
      </c>
      <c r="AK79" s="3" t="s">
        <v>72</v>
      </c>
      <c r="AL79" s="3" t="s">
        <v>72</v>
      </c>
      <c r="AM79" s="3" t="s">
        <v>72</v>
      </c>
      <c r="AN79" s="3" t="s">
        <v>72</v>
      </c>
      <c r="AO79" s="3" t="s">
        <v>72</v>
      </c>
      <c r="AP79" s="3" t="s">
        <v>72</v>
      </c>
      <c r="AQ79" s="3" t="s">
        <v>72</v>
      </c>
      <c r="AR79" s="3" t="s">
        <v>72</v>
      </c>
      <c r="AS79" s="3" t="s">
        <v>72</v>
      </c>
      <c r="AT79" s="3" t="s">
        <v>72</v>
      </c>
      <c r="AU79" s="3" t="s">
        <v>72</v>
      </c>
      <c r="AV79" s="3" t="s">
        <v>72</v>
      </c>
      <c r="AW79" s="3" t="s">
        <v>72</v>
      </c>
      <c r="AX79" s="3" t="s">
        <v>72</v>
      </c>
      <c r="AY79" s="3">
        <f t="shared" si="33"/>
        <v>65</v>
      </c>
      <c r="AZ79" s="3">
        <f t="shared" si="34"/>
        <v>10</v>
      </c>
      <c r="BA79" s="3">
        <f t="shared" si="35"/>
        <v>0</v>
      </c>
      <c r="BB79" s="3">
        <f t="shared" si="21"/>
        <v>1</v>
      </c>
      <c r="BD79" s="3">
        <f t="shared" si="36"/>
        <v>17</v>
      </c>
      <c r="BE79" s="3">
        <f t="shared" si="37"/>
        <v>0</v>
      </c>
      <c r="BF79" s="3">
        <f t="shared" si="38"/>
        <v>8</v>
      </c>
      <c r="BG79" s="3">
        <f t="shared" si="39"/>
        <v>40</v>
      </c>
      <c r="BH79" s="3">
        <f t="shared" si="40"/>
        <v>10</v>
      </c>
      <c r="BI79" s="3">
        <f t="shared" si="1"/>
        <v>2</v>
      </c>
      <c r="BJ79" s="3">
        <f t="shared" si="41"/>
        <v>8</v>
      </c>
      <c r="BK79" s="3">
        <f t="shared" si="42"/>
        <v>0</v>
      </c>
      <c r="BL79" s="3">
        <f t="shared" si="43"/>
        <v>8</v>
      </c>
      <c r="BM79" s="3" t="e">
        <f t="shared" si="2"/>
        <v>#REF!</v>
      </c>
      <c r="BN79" s="3" t="e">
        <f t="shared" si="3"/>
        <v>#REF!</v>
      </c>
      <c r="BO79" s="3">
        <f t="shared" si="4"/>
        <v>2</v>
      </c>
      <c r="BP79" s="3" t="e">
        <f t="shared" si="5"/>
        <v>#REF!</v>
      </c>
      <c r="BQ79" s="3" t="e">
        <f t="shared" si="6"/>
        <v>#REF!</v>
      </c>
      <c r="BR79" s="3">
        <f t="shared" si="7"/>
        <v>2</v>
      </c>
      <c r="BS79" s="19" t="e">
        <f t="shared" si="8"/>
        <v>#REF!</v>
      </c>
      <c r="BT79" s="19" t="e">
        <f t="shared" si="9"/>
        <v>#REF!</v>
      </c>
      <c r="BU79" s="19">
        <f t="shared" si="10"/>
        <v>2</v>
      </c>
      <c r="BV79" s="19" t="e">
        <f t="shared" si="11"/>
        <v>#REF!</v>
      </c>
      <c r="BW79" s="19" t="e">
        <f t="shared" si="12"/>
        <v>#REF!</v>
      </c>
      <c r="BX79" s="19">
        <f t="shared" si="13"/>
        <v>2</v>
      </c>
    </row>
    <row r="80" spans="1:76" ht="15.75" customHeight="1" thickBot="1" x14ac:dyDescent="0.25">
      <c r="A80" s="14">
        <f t="shared" si="14"/>
        <v>17.1875</v>
      </c>
      <c r="B80" s="14">
        <f t="shared" si="30"/>
        <v>0</v>
      </c>
      <c r="C80" s="14">
        <f t="shared" si="31"/>
        <v>27.500000000000004</v>
      </c>
      <c r="D80" s="14">
        <f t="shared" si="32"/>
        <v>0</v>
      </c>
      <c r="E80" s="14" t="e">
        <f t="shared" si="0"/>
        <v>#REF!</v>
      </c>
      <c r="F80" s="3" t="s">
        <v>42</v>
      </c>
      <c r="G80" s="3" t="s">
        <v>217</v>
      </c>
      <c r="H80" s="3" t="s">
        <v>218</v>
      </c>
      <c r="I80" s="17" t="s">
        <v>219</v>
      </c>
      <c r="J80" s="18" t="s">
        <v>177</v>
      </c>
      <c r="K80" s="3" t="s">
        <v>72</v>
      </c>
      <c r="L80" s="3" t="s">
        <v>72</v>
      </c>
      <c r="M80" s="3" t="s">
        <v>72</v>
      </c>
      <c r="N80" s="3" t="s">
        <v>72</v>
      </c>
      <c r="O80" s="3" t="s">
        <v>72</v>
      </c>
      <c r="P80" s="3" t="s">
        <v>72</v>
      </c>
      <c r="Q80" s="3" t="s">
        <v>72</v>
      </c>
      <c r="R80" s="3" t="s">
        <v>72</v>
      </c>
      <c r="S80" s="3" t="s">
        <v>72</v>
      </c>
      <c r="T80" s="3" t="s">
        <v>72</v>
      </c>
      <c r="U80" s="3" t="s">
        <v>72</v>
      </c>
      <c r="V80" s="3" t="s">
        <v>72</v>
      </c>
      <c r="W80" s="3" t="s">
        <v>72</v>
      </c>
      <c r="X80" s="3" t="s">
        <v>72</v>
      </c>
      <c r="Y80" s="3" t="s">
        <v>72</v>
      </c>
      <c r="Z80" s="3" t="s">
        <v>72</v>
      </c>
      <c r="AA80" s="3" t="s">
        <v>72</v>
      </c>
      <c r="AB80" s="3" t="s">
        <v>72</v>
      </c>
      <c r="AC80" s="3" t="s">
        <v>72</v>
      </c>
      <c r="AD80" s="3" t="s">
        <v>72</v>
      </c>
      <c r="AE80" s="3" t="s">
        <v>72</v>
      </c>
      <c r="AF80" s="3" t="s">
        <v>72</v>
      </c>
      <c r="AG80" s="3" t="s">
        <v>72</v>
      </c>
      <c r="AH80" s="3" t="s">
        <v>72</v>
      </c>
      <c r="AI80" s="3" t="s">
        <v>72</v>
      </c>
      <c r="AJ80" s="3" t="s">
        <v>47</v>
      </c>
      <c r="AK80" s="3" t="s">
        <v>72</v>
      </c>
      <c r="AL80" s="3" t="s">
        <v>72</v>
      </c>
      <c r="AM80" s="3" t="s">
        <v>72</v>
      </c>
      <c r="AN80" s="3" t="s">
        <v>72</v>
      </c>
      <c r="AO80" s="3" t="s">
        <v>72</v>
      </c>
      <c r="AP80" s="3" t="s">
        <v>72</v>
      </c>
      <c r="AQ80" s="3" t="s">
        <v>72</v>
      </c>
      <c r="AR80" s="3" t="s">
        <v>72</v>
      </c>
      <c r="AS80" s="3" t="s">
        <v>59</v>
      </c>
      <c r="AT80" s="3" t="s">
        <v>72</v>
      </c>
      <c r="AU80" s="3" t="s">
        <v>72</v>
      </c>
      <c r="AV80" s="3" t="s">
        <v>72</v>
      </c>
      <c r="AW80" s="3" t="s">
        <v>72</v>
      </c>
      <c r="AX80" s="3" t="s">
        <v>72</v>
      </c>
      <c r="AY80" s="3">
        <f t="shared" si="33"/>
        <v>64</v>
      </c>
      <c r="AZ80" s="3">
        <f t="shared" si="34"/>
        <v>11</v>
      </c>
      <c r="BA80" s="3">
        <f t="shared" si="35"/>
        <v>1</v>
      </c>
      <c r="BB80" s="3">
        <f t="shared" si="21"/>
        <v>1</v>
      </c>
      <c r="BD80" s="3">
        <f t="shared" si="36"/>
        <v>17</v>
      </c>
      <c r="BE80" s="3">
        <f t="shared" si="37"/>
        <v>0</v>
      </c>
      <c r="BF80" s="3">
        <f t="shared" si="38"/>
        <v>8</v>
      </c>
      <c r="BG80" s="3">
        <f t="shared" si="39"/>
        <v>40</v>
      </c>
      <c r="BH80" s="3">
        <f t="shared" si="40"/>
        <v>11</v>
      </c>
      <c r="BI80" s="3">
        <f t="shared" si="1"/>
        <v>2</v>
      </c>
      <c r="BJ80" s="3">
        <f t="shared" si="41"/>
        <v>7</v>
      </c>
      <c r="BK80" s="3">
        <f t="shared" si="42"/>
        <v>0</v>
      </c>
      <c r="BL80" s="3">
        <f t="shared" si="43"/>
        <v>8</v>
      </c>
      <c r="BM80" s="3" t="e">
        <f t="shared" si="2"/>
        <v>#REF!</v>
      </c>
      <c r="BN80" s="3" t="e">
        <f t="shared" si="3"/>
        <v>#REF!</v>
      </c>
      <c r="BO80" s="3">
        <f t="shared" si="4"/>
        <v>2</v>
      </c>
      <c r="BP80" s="3" t="e">
        <f t="shared" si="5"/>
        <v>#REF!</v>
      </c>
      <c r="BQ80" s="3" t="e">
        <f t="shared" si="6"/>
        <v>#REF!</v>
      </c>
      <c r="BR80" s="3">
        <f t="shared" si="7"/>
        <v>2</v>
      </c>
      <c r="BS80" s="19" t="e">
        <f t="shared" si="8"/>
        <v>#REF!</v>
      </c>
      <c r="BT80" s="19" t="e">
        <f t="shared" si="9"/>
        <v>#REF!</v>
      </c>
      <c r="BU80" s="19">
        <f t="shared" si="10"/>
        <v>2</v>
      </c>
      <c r="BV80" s="19" t="e">
        <f t="shared" si="11"/>
        <v>#REF!</v>
      </c>
      <c r="BW80" s="19" t="e">
        <f t="shared" si="12"/>
        <v>#REF!</v>
      </c>
      <c r="BX80" s="19">
        <f t="shared" si="13"/>
        <v>2</v>
      </c>
    </row>
    <row r="81" spans="1:76" ht="15.75" customHeight="1" thickBot="1" x14ac:dyDescent="0.25">
      <c r="A81" s="14">
        <f t="shared" si="14"/>
        <v>28.125</v>
      </c>
      <c r="B81" s="14">
        <f t="shared" si="30"/>
        <v>0</v>
      </c>
      <c r="C81" s="14">
        <f t="shared" si="31"/>
        <v>38.461538461538467</v>
      </c>
      <c r="D81" s="14">
        <f t="shared" si="32"/>
        <v>37.5</v>
      </c>
      <c r="E81" s="14" t="e">
        <f t="shared" si="0"/>
        <v>#REF!</v>
      </c>
      <c r="F81" s="3" t="s">
        <v>42</v>
      </c>
      <c r="G81" s="3" t="s">
        <v>220</v>
      </c>
      <c r="H81" s="3" t="s">
        <v>157</v>
      </c>
      <c r="I81" s="17" t="s">
        <v>221</v>
      </c>
      <c r="J81" s="18" t="s">
        <v>177</v>
      </c>
      <c r="K81" s="3" t="s">
        <v>72</v>
      </c>
      <c r="L81" s="3" t="s">
        <v>72</v>
      </c>
      <c r="M81" s="3" t="s">
        <v>72</v>
      </c>
      <c r="N81" s="3" t="s">
        <v>72</v>
      </c>
      <c r="O81" s="3" t="s">
        <v>72</v>
      </c>
      <c r="P81" s="3" t="s">
        <v>72</v>
      </c>
      <c r="Q81" s="3" t="s">
        <v>72</v>
      </c>
      <c r="R81" s="3" t="s">
        <v>72</v>
      </c>
      <c r="S81" s="3" t="s">
        <v>72</v>
      </c>
      <c r="T81" s="3" t="s">
        <v>72</v>
      </c>
      <c r="U81" s="3" t="s">
        <v>72</v>
      </c>
      <c r="V81" s="3" t="s">
        <v>72</v>
      </c>
      <c r="W81" s="3" t="s">
        <v>72</v>
      </c>
      <c r="X81" s="3" t="s">
        <v>72</v>
      </c>
      <c r="Y81" s="3" t="s">
        <v>72</v>
      </c>
      <c r="Z81" s="3" t="s">
        <v>72</v>
      </c>
      <c r="AA81" s="3" t="s">
        <v>47</v>
      </c>
      <c r="AB81" s="3" t="s">
        <v>72</v>
      </c>
      <c r="AC81" s="3" t="s">
        <v>59</v>
      </c>
      <c r="AD81" s="3" t="s">
        <v>47</v>
      </c>
      <c r="AE81" s="3" t="s">
        <v>72</v>
      </c>
      <c r="AF81" s="3" t="s">
        <v>72</v>
      </c>
      <c r="AG81" s="3" t="s">
        <v>72</v>
      </c>
      <c r="AH81" s="3" t="s">
        <v>47</v>
      </c>
      <c r="AI81" s="3" t="s">
        <v>47</v>
      </c>
      <c r="AJ81" s="3" t="s">
        <v>47</v>
      </c>
      <c r="AK81" s="3" t="s">
        <v>72</v>
      </c>
      <c r="AL81" s="3" t="s">
        <v>72</v>
      </c>
      <c r="AM81" s="3" t="s">
        <v>72</v>
      </c>
      <c r="AN81" s="3" t="s">
        <v>47</v>
      </c>
      <c r="AO81" s="3" t="s">
        <v>47</v>
      </c>
      <c r="AP81" s="3" t="s">
        <v>72</v>
      </c>
      <c r="AQ81" s="3" t="s">
        <v>72</v>
      </c>
      <c r="AR81" s="3" t="s">
        <v>47</v>
      </c>
      <c r="AS81" s="3" t="s">
        <v>72</v>
      </c>
      <c r="AT81" s="3" t="s">
        <v>72</v>
      </c>
      <c r="AU81" s="3" t="s">
        <v>72</v>
      </c>
      <c r="AV81" s="3" t="s">
        <v>72</v>
      </c>
      <c r="AW81" s="3" t="s">
        <v>72</v>
      </c>
      <c r="AX81" s="3" t="s">
        <v>72</v>
      </c>
      <c r="AY81" s="3">
        <f t="shared" si="33"/>
        <v>64</v>
      </c>
      <c r="AZ81" s="3">
        <f t="shared" si="34"/>
        <v>18</v>
      </c>
      <c r="BA81" s="3">
        <f t="shared" si="35"/>
        <v>1</v>
      </c>
      <c r="BB81" s="3">
        <f t="shared" si="21"/>
        <v>1</v>
      </c>
      <c r="BD81" s="3">
        <f t="shared" si="36"/>
        <v>17</v>
      </c>
      <c r="BE81" s="3">
        <f t="shared" si="37"/>
        <v>0</v>
      </c>
      <c r="BF81" s="3">
        <f t="shared" si="38"/>
        <v>8</v>
      </c>
      <c r="BG81" s="3">
        <f t="shared" si="39"/>
        <v>39</v>
      </c>
      <c r="BH81" s="3">
        <f t="shared" si="40"/>
        <v>15</v>
      </c>
      <c r="BI81" s="3">
        <f t="shared" si="1"/>
        <v>2</v>
      </c>
      <c r="BJ81" s="3">
        <f t="shared" si="41"/>
        <v>8</v>
      </c>
      <c r="BK81" s="3">
        <f t="shared" si="42"/>
        <v>3</v>
      </c>
      <c r="BL81" s="3">
        <f t="shared" si="43"/>
        <v>8</v>
      </c>
      <c r="BM81" s="3" t="e">
        <f t="shared" si="2"/>
        <v>#REF!</v>
      </c>
      <c r="BN81" s="3" t="e">
        <f t="shared" si="3"/>
        <v>#REF!</v>
      </c>
      <c r="BO81" s="3">
        <f t="shared" si="4"/>
        <v>2</v>
      </c>
      <c r="BP81" s="3" t="e">
        <f t="shared" si="5"/>
        <v>#REF!</v>
      </c>
      <c r="BQ81" s="3" t="e">
        <f t="shared" si="6"/>
        <v>#REF!</v>
      </c>
      <c r="BR81" s="3">
        <f t="shared" si="7"/>
        <v>2</v>
      </c>
      <c r="BS81" s="19" t="e">
        <f t="shared" si="8"/>
        <v>#REF!</v>
      </c>
      <c r="BT81" s="19" t="e">
        <f t="shared" si="9"/>
        <v>#REF!</v>
      </c>
      <c r="BU81" s="19">
        <f t="shared" si="10"/>
        <v>2</v>
      </c>
      <c r="BV81" s="19" t="e">
        <f t="shared" si="11"/>
        <v>#REF!</v>
      </c>
      <c r="BW81" s="19" t="e">
        <f t="shared" si="12"/>
        <v>#REF!</v>
      </c>
      <c r="BX81" s="19">
        <f t="shared" si="13"/>
        <v>2</v>
      </c>
    </row>
    <row r="82" spans="1:76" ht="15.75" customHeight="1" thickBot="1" x14ac:dyDescent="0.25">
      <c r="A82" s="14">
        <f t="shared" si="14"/>
        <v>20</v>
      </c>
      <c r="B82" s="14">
        <f t="shared" si="30"/>
        <v>0</v>
      </c>
      <c r="C82" s="14">
        <f t="shared" si="31"/>
        <v>30</v>
      </c>
      <c r="D82" s="14">
        <f t="shared" si="32"/>
        <v>12.5</v>
      </c>
      <c r="E82" s="14" t="e">
        <f t="shared" si="0"/>
        <v>#REF!</v>
      </c>
      <c r="F82" s="3" t="s">
        <v>42</v>
      </c>
      <c r="G82" s="3" t="s">
        <v>222</v>
      </c>
      <c r="H82" s="3" t="s">
        <v>223</v>
      </c>
      <c r="I82" s="17" t="s">
        <v>205</v>
      </c>
      <c r="J82" s="18" t="s">
        <v>177</v>
      </c>
      <c r="K82" s="3" t="s">
        <v>72</v>
      </c>
      <c r="L82" s="3" t="s">
        <v>72</v>
      </c>
      <c r="M82" s="3" t="s">
        <v>72</v>
      </c>
      <c r="N82" s="3" t="s">
        <v>72</v>
      </c>
      <c r="O82" s="3" t="s">
        <v>72</v>
      </c>
      <c r="P82" s="3" t="s">
        <v>72</v>
      </c>
      <c r="Q82" s="3" t="s">
        <v>72</v>
      </c>
      <c r="R82" s="3" t="s">
        <v>72</v>
      </c>
      <c r="S82" s="3" t="s">
        <v>72</v>
      </c>
      <c r="T82" s="3" t="s">
        <v>72</v>
      </c>
      <c r="U82" s="3" t="s">
        <v>72</v>
      </c>
      <c r="V82" s="3" t="s">
        <v>72</v>
      </c>
      <c r="W82" s="3" t="s">
        <v>72</v>
      </c>
      <c r="X82" s="3" t="s">
        <v>72</v>
      </c>
      <c r="Y82" s="3" t="s">
        <v>72</v>
      </c>
      <c r="Z82" s="3" t="s">
        <v>72</v>
      </c>
      <c r="AA82" s="3" t="s">
        <v>47</v>
      </c>
      <c r="AB82" s="3" t="s">
        <v>72</v>
      </c>
      <c r="AC82" s="3" t="s">
        <v>72</v>
      </c>
      <c r="AD82" s="3" t="s">
        <v>72</v>
      </c>
      <c r="AE82" s="3" t="s">
        <v>72</v>
      </c>
      <c r="AF82" s="3" t="s">
        <v>72</v>
      </c>
      <c r="AG82" s="3" t="s">
        <v>72</v>
      </c>
      <c r="AH82" s="3" t="s">
        <v>72</v>
      </c>
      <c r="AI82" s="3" t="s">
        <v>72</v>
      </c>
      <c r="AJ82" s="3" t="s">
        <v>47</v>
      </c>
      <c r="AK82" s="3" t="s">
        <v>72</v>
      </c>
      <c r="AL82" s="3" t="s">
        <v>72</v>
      </c>
      <c r="AM82" s="3" t="s">
        <v>72</v>
      </c>
      <c r="AN82" s="3" t="s">
        <v>72</v>
      </c>
      <c r="AO82" s="3" t="s">
        <v>72</v>
      </c>
      <c r="AP82" s="3" t="s">
        <v>72</v>
      </c>
      <c r="AQ82" s="3" t="s">
        <v>72</v>
      </c>
      <c r="AR82" s="3" t="s">
        <v>47</v>
      </c>
      <c r="AS82" s="3" t="s">
        <v>72</v>
      </c>
      <c r="AT82" s="3" t="s">
        <v>72</v>
      </c>
      <c r="AU82" s="3" t="s">
        <v>72</v>
      </c>
      <c r="AV82" s="3" t="s">
        <v>72</v>
      </c>
      <c r="AW82" s="3" t="s">
        <v>72</v>
      </c>
      <c r="AX82" s="3" t="s">
        <v>72</v>
      </c>
      <c r="AY82" s="3">
        <f t="shared" si="33"/>
        <v>65</v>
      </c>
      <c r="AZ82" s="3">
        <f t="shared" si="34"/>
        <v>13</v>
      </c>
      <c r="BA82" s="3">
        <f t="shared" si="35"/>
        <v>0</v>
      </c>
      <c r="BB82" s="3">
        <f t="shared" si="21"/>
        <v>1</v>
      </c>
      <c r="BD82" s="3">
        <f t="shared" si="36"/>
        <v>17</v>
      </c>
      <c r="BE82" s="3">
        <f t="shared" si="37"/>
        <v>0</v>
      </c>
      <c r="BF82" s="3">
        <f t="shared" si="38"/>
        <v>8</v>
      </c>
      <c r="BG82" s="3">
        <f t="shared" si="39"/>
        <v>40</v>
      </c>
      <c r="BH82" s="3">
        <f t="shared" si="40"/>
        <v>12</v>
      </c>
      <c r="BI82" s="3">
        <f t="shared" si="1"/>
        <v>2</v>
      </c>
      <c r="BJ82" s="3">
        <f t="shared" si="41"/>
        <v>8</v>
      </c>
      <c r="BK82" s="3">
        <f t="shared" si="42"/>
        <v>1</v>
      </c>
      <c r="BL82" s="3">
        <f t="shared" si="43"/>
        <v>8</v>
      </c>
      <c r="BM82" s="3" t="e">
        <f t="shared" si="2"/>
        <v>#REF!</v>
      </c>
      <c r="BN82" s="3" t="e">
        <f t="shared" si="3"/>
        <v>#REF!</v>
      </c>
      <c r="BO82" s="3">
        <f t="shared" si="4"/>
        <v>2</v>
      </c>
      <c r="BP82" s="3" t="e">
        <f t="shared" si="5"/>
        <v>#REF!</v>
      </c>
      <c r="BQ82" s="3" t="e">
        <f t="shared" si="6"/>
        <v>#REF!</v>
      </c>
      <c r="BR82" s="3">
        <f t="shared" si="7"/>
        <v>2</v>
      </c>
      <c r="BS82" s="19" t="e">
        <f t="shared" si="8"/>
        <v>#REF!</v>
      </c>
      <c r="BT82" s="19" t="e">
        <f t="shared" si="9"/>
        <v>#REF!</v>
      </c>
      <c r="BU82" s="19">
        <f t="shared" si="10"/>
        <v>2</v>
      </c>
      <c r="BV82" s="19" t="e">
        <f t="shared" si="11"/>
        <v>#REF!</v>
      </c>
      <c r="BW82" s="19" t="e">
        <f t="shared" si="12"/>
        <v>#REF!</v>
      </c>
      <c r="BX82" s="19">
        <f t="shared" si="13"/>
        <v>2</v>
      </c>
    </row>
    <row r="83" spans="1:76" ht="15.75" customHeight="1" thickBot="1" x14ac:dyDescent="0.25">
      <c r="A83" s="14">
        <f t="shared" si="14"/>
        <v>15.873015873015872</v>
      </c>
      <c r="B83" s="14">
        <f t="shared" si="30"/>
        <v>0</v>
      </c>
      <c r="C83" s="14">
        <f t="shared" si="31"/>
        <v>25</v>
      </c>
      <c r="D83" s="14">
        <f t="shared" si="32"/>
        <v>0</v>
      </c>
      <c r="E83" s="14" t="e">
        <f t="shared" si="0"/>
        <v>#REF!</v>
      </c>
      <c r="F83" s="3" t="s">
        <v>42</v>
      </c>
      <c r="G83" s="3" t="s">
        <v>224</v>
      </c>
      <c r="H83" s="3" t="s">
        <v>225</v>
      </c>
      <c r="I83" s="17" t="s">
        <v>190</v>
      </c>
      <c r="J83" s="18" t="s">
        <v>177</v>
      </c>
      <c r="K83" s="3" t="s">
        <v>72</v>
      </c>
      <c r="L83" s="3" t="s">
        <v>72</v>
      </c>
      <c r="M83" s="3" t="s">
        <v>72</v>
      </c>
      <c r="N83" s="3" t="s">
        <v>72</v>
      </c>
      <c r="O83" s="3" t="s">
        <v>72</v>
      </c>
      <c r="P83" s="3" t="s">
        <v>72</v>
      </c>
      <c r="Q83" s="3" t="s">
        <v>72</v>
      </c>
      <c r="R83" s="3" t="s">
        <v>72</v>
      </c>
      <c r="S83" s="3" t="s">
        <v>72</v>
      </c>
      <c r="T83" s="3" t="s">
        <v>72</v>
      </c>
      <c r="U83" s="3" t="s">
        <v>72</v>
      </c>
      <c r="V83" s="3" t="s">
        <v>72</v>
      </c>
      <c r="W83" s="3" t="s">
        <v>72</v>
      </c>
      <c r="X83" s="3" t="s">
        <v>72</v>
      </c>
      <c r="Y83" s="3" t="s">
        <v>72</v>
      </c>
      <c r="Z83" s="3" t="s">
        <v>72</v>
      </c>
      <c r="AA83" s="3" t="s">
        <v>72</v>
      </c>
      <c r="AB83" s="3" t="s">
        <v>72</v>
      </c>
      <c r="AC83" s="3" t="s">
        <v>72</v>
      </c>
      <c r="AD83" s="3" t="s">
        <v>72</v>
      </c>
      <c r="AE83" s="3" t="s">
        <v>72</v>
      </c>
      <c r="AF83" s="3" t="s">
        <v>72</v>
      </c>
      <c r="AG83" s="3" t="s">
        <v>72</v>
      </c>
      <c r="AH83" s="3" t="s">
        <v>72</v>
      </c>
      <c r="AI83" s="3" t="s">
        <v>72</v>
      </c>
      <c r="AJ83" s="3" t="s">
        <v>72</v>
      </c>
      <c r="AK83" s="3" t="s">
        <v>72</v>
      </c>
      <c r="AL83" s="3" t="s">
        <v>72</v>
      </c>
      <c r="AM83" s="3" t="s">
        <v>72</v>
      </c>
      <c r="AN83" s="3" t="s">
        <v>72</v>
      </c>
      <c r="AO83" s="3" t="s">
        <v>59</v>
      </c>
      <c r="AP83" s="3" t="s">
        <v>59</v>
      </c>
      <c r="AQ83" s="3" t="s">
        <v>72</v>
      </c>
      <c r="AR83" s="3" t="s">
        <v>72</v>
      </c>
      <c r="AS83" s="3" t="s">
        <v>72</v>
      </c>
      <c r="AT83" s="3" t="s">
        <v>72</v>
      </c>
      <c r="AU83" s="3" t="s">
        <v>72</v>
      </c>
      <c r="AV83" s="3" t="s">
        <v>72</v>
      </c>
      <c r="AW83" s="3" t="s">
        <v>72</v>
      </c>
      <c r="AX83" s="3" t="s">
        <v>72</v>
      </c>
      <c r="AY83" s="3">
        <f t="shared" si="33"/>
        <v>63</v>
      </c>
      <c r="AZ83" s="3">
        <f t="shared" si="34"/>
        <v>10</v>
      </c>
      <c r="BA83" s="3">
        <f t="shared" si="35"/>
        <v>2</v>
      </c>
      <c r="BB83" s="3">
        <f t="shared" si="21"/>
        <v>1</v>
      </c>
      <c r="BD83" s="3">
        <f t="shared" si="36"/>
        <v>17</v>
      </c>
      <c r="BE83" s="3">
        <f t="shared" si="37"/>
        <v>0</v>
      </c>
      <c r="BF83" s="3">
        <f t="shared" si="38"/>
        <v>8</v>
      </c>
      <c r="BG83" s="3">
        <f t="shared" si="39"/>
        <v>40</v>
      </c>
      <c r="BH83" s="3">
        <f t="shared" si="40"/>
        <v>10</v>
      </c>
      <c r="BI83" s="3">
        <f t="shared" si="1"/>
        <v>2</v>
      </c>
      <c r="BJ83" s="3">
        <f t="shared" si="41"/>
        <v>6</v>
      </c>
      <c r="BK83" s="3">
        <f t="shared" si="42"/>
        <v>0</v>
      </c>
      <c r="BL83" s="3">
        <f t="shared" si="43"/>
        <v>8</v>
      </c>
      <c r="BM83" s="3" t="e">
        <f t="shared" si="2"/>
        <v>#REF!</v>
      </c>
      <c r="BN83" s="3" t="e">
        <f t="shared" si="3"/>
        <v>#REF!</v>
      </c>
      <c r="BO83" s="3">
        <f t="shared" si="4"/>
        <v>2</v>
      </c>
      <c r="BP83" s="3" t="e">
        <f t="shared" si="5"/>
        <v>#REF!</v>
      </c>
      <c r="BQ83" s="3" t="e">
        <f t="shared" si="6"/>
        <v>#REF!</v>
      </c>
      <c r="BR83" s="3">
        <f t="shared" si="7"/>
        <v>2</v>
      </c>
      <c r="BS83" s="19" t="e">
        <f t="shared" si="8"/>
        <v>#REF!</v>
      </c>
      <c r="BT83" s="19" t="e">
        <f t="shared" si="9"/>
        <v>#REF!</v>
      </c>
      <c r="BU83" s="19">
        <f t="shared" si="10"/>
        <v>2</v>
      </c>
      <c r="BV83" s="19" t="e">
        <f t="shared" si="11"/>
        <v>#REF!</v>
      </c>
      <c r="BW83" s="19" t="e">
        <f t="shared" si="12"/>
        <v>#REF!</v>
      </c>
      <c r="BX83" s="19">
        <f t="shared" si="13"/>
        <v>2</v>
      </c>
    </row>
    <row r="84" spans="1:76" ht="15.75" customHeight="1" thickBot="1" x14ac:dyDescent="0.25">
      <c r="A84" s="14">
        <f t="shared" si="14"/>
        <v>21.666666666666668</v>
      </c>
      <c r="B84" s="14">
        <f t="shared" si="30"/>
        <v>0</v>
      </c>
      <c r="C84" s="14">
        <f t="shared" si="31"/>
        <v>34.285714285714285</v>
      </c>
      <c r="D84" s="14">
        <f t="shared" si="32"/>
        <v>12.5</v>
      </c>
      <c r="E84" s="14" t="e">
        <f t="shared" si="0"/>
        <v>#REF!</v>
      </c>
      <c r="F84" s="3" t="s">
        <v>42</v>
      </c>
      <c r="G84" s="3" t="s">
        <v>226</v>
      </c>
      <c r="H84" s="3" t="s">
        <v>227</v>
      </c>
      <c r="I84" s="17" t="s">
        <v>228</v>
      </c>
      <c r="J84" s="18" t="s">
        <v>177</v>
      </c>
      <c r="K84" s="3" t="s">
        <v>72</v>
      </c>
      <c r="L84" s="3" t="s">
        <v>72</v>
      </c>
      <c r="M84" s="3" t="s">
        <v>72</v>
      </c>
      <c r="N84" s="3" t="s">
        <v>72</v>
      </c>
      <c r="O84" s="3" t="s">
        <v>72</v>
      </c>
      <c r="P84" s="3" t="s">
        <v>59</v>
      </c>
      <c r="Q84" s="3" t="s">
        <v>72</v>
      </c>
      <c r="R84" s="3" t="s">
        <v>72</v>
      </c>
      <c r="S84" s="3" t="s">
        <v>72</v>
      </c>
      <c r="T84" s="3" t="s">
        <v>72</v>
      </c>
      <c r="U84" s="3" t="s">
        <v>72</v>
      </c>
      <c r="V84" s="3" t="s">
        <v>72</v>
      </c>
      <c r="W84" s="3" t="s">
        <v>72</v>
      </c>
      <c r="X84" s="3" t="s">
        <v>72</v>
      </c>
      <c r="Y84" s="3" t="s">
        <v>72</v>
      </c>
      <c r="Z84" s="3" t="s">
        <v>72</v>
      </c>
      <c r="AA84" s="3" t="s">
        <v>47</v>
      </c>
      <c r="AB84" s="3" t="s">
        <v>72</v>
      </c>
      <c r="AC84" s="3" t="s">
        <v>72</v>
      </c>
      <c r="AD84" s="3" t="s">
        <v>72</v>
      </c>
      <c r="AE84" s="3" t="s">
        <v>72</v>
      </c>
      <c r="AF84" s="3" t="s">
        <v>72</v>
      </c>
      <c r="AG84" s="3" t="s">
        <v>72</v>
      </c>
      <c r="AH84" s="3" t="s">
        <v>72</v>
      </c>
      <c r="AI84" s="3" t="s">
        <v>72</v>
      </c>
      <c r="AJ84" s="3" t="s">
        <v>47</v>
      </c>
      <c r="AK84" s="3" t="s">
        <v>72</v>
      </c>
      <c r="AL84" s="3" t="s">
        <v>72</v>
      </c>
      <c r="AM84" s="3" t="s">
        <v>72</v>
      </c>
      <c r="AN84" s="3" t="s">
        <v>47</v>
      </c>
      <c r="AO84" s="3" t="s">
        <v>72</v>
      </c>
      <c r="AP84" s="3" t="s">
        <v>72</v>
      </c>
      <c r="AQ84" s="3" t="s">
        <v>72</v>
      </c>
      <c r="AR84" s="3" t="s">
        <v>72</v>
      </c>
      <c r="AS84" s="3" t="s">
        <v>72</v>
      </c>
      <c r="AT84" s="3" t="s">
        <v>72</v>
      </c>
      <c r="AU84" s="3" t="s">
        <v>72</v>
      </c>
      <c r="AV84" s="3" t="s">
        <v>72</v>
      </c>
      <c r="AW84" s="3" t="s">
        <v>72</v>
      </c>
      <c r="AX84" s="3" t="s">
        <v>72</v>
      </c>
      <c r="AY84" s="3">
        <f t="shared" si="33"/>
        <v>60</v>
      </c>
      <c r="AZ84" s="3">
        <f t="shared" si="34"/>
        <v>13</v>
      </c>
      <c r="BA84" s="3">
        <f t="shared" si="35"/>
        <v>5</v>
      </c>
      <c r="BB84" s="3">
        <f t="shared" si="21"/>
        <v>1</v>
      </c>
      <c r="BD84" s="3">
        <f t="shared" si="36"/>
        <v>17</v>
      </c>
      <c r="BE84" s="3">
        <f t="shared" si="37"/>
        <v>0</v>
      </c>
      <c r="BF84" s="3">
        <f t="shared" si="38"/>
        <v>8</v>
      </c>
      <c r="BG84" s="3">
        <f t="shared" si="39"/>
        <v>35</v>
      </c>
      <c r="BH84" s="3">
        <f t="shared" si="40"/>
        <v>12</v>
      </c>
      <c r="BI84" s="3">
        <f t="shared" si="1"/>
        <v>2</v>
      </c>
      <c r="BJ84" s="3">
        <f t="shared" si="41"/>
        <v>8</v>
      </c>
      <c r="BK84" s="3">
        <f t="shared" si="42"/>
        <v>1</v>
      </c>
      <c r="BL84" s="3">
        <f t="shared" si="43"/>
        <v>8</v>
      </c>
      <c r="BM84" s="3" t="e">
        <f t="shared" si="2"/>
        <v>#REF!</v>
      </c>
      <c r="BN84" s="3" t="e">
        <f t="shared" si="3"/>
        <v>#REF!</v>
      </c>
      <c r="BO84" s="3">
        <f t="shared" si="4"/>
        <v>2</v>
      </c>
      <c r="BP84" s="3" t="e">
        <f t="shared" si="5"/>
        <v>#REF!</v>
      </c>
      <c r="BQ84" s="3" t="e">
        <f t="shared" si="6"/>
        <v>#REF!</v>
      </c>
      <c r="BR84" s="3">
        <f t="shared" si="7"/>
        <v>2</v>
      </c>
      <c r="BS84" s="19" t="e">
        <f t="shared" si="8"/>
        <v>#REF!</v>
      </c>
      <c r="BT84" s="19" t="e">
        <f t="shared" si="9"/>
        <v>#REF!</v>
      </c>
      <c r="BU84" s="19">
        <f t="shared" si="10"/>
        <v>2</v>
      </c>
      <c r="BV84" s="19" t="e">
        <f t="shared" si="11"/>
        <v>#REF!</v>
      </c>
      <c r="BW84" s="19" t="e">
        <f t="shared" si="12"/>
        <v>#REF!</v>
      </c>
      <c r="BX84" s="19">
        <f t="shared" si="13"/>
        <v>2</v>
      </c>
    </row>
    <row r="85" spans="1:76" ht="15.75" customHeight="1" thickBot="1" x14ac:dyDescent="0.25">
      <c r="A85" s="14">
        <f t="shared" si="14"/>
        <v>15.873015873015872</v>
      </c>
      <c r="B85" s="14">
        <f t="shared" si="30"/>
        <v>0</v>
      </c>
      <c r="C85" s="14">
        <f t="shared" si="31"/>
        <v>25</v>
      </c>
      <c r="D85" s="14">
        <f t="shared" si="32"/>
        <v>0</v>
      </c>
      <c r="E85" s="14" t="e">
        <f t="shared" si="0"/>
        <v>#REF!</v>
      </c>
      <c r="F85" s="3" t="s">
        <v>42</v>
      </c>
      <c r="G85" s="3" t="s">
        <v>229</v>
      </c>
      <c r="H85" s="3" t="s">
        <v>230</v>
      </c>
      <c r="I85" s="17" t="s">
        <v>214</v>
      </c>
      <c r="J85" s="18" t="s">
        <v>177</v>
      </c>
      <c r="K85" s="3" t="s">
        <v>72</v>
      </c>
      <c r="L85" s="3" t="s">
        <v>72</v>
      </c>
      <c r="M85" s="3" t="s">
        <v>72</v>
      </c>
      <c r="N85" s="3" t="s">
        <v>72</v>
      </c>
      <c r="O85" s="3" t="s">
        <v>72</v>
      </c>
      <c r="P85" s="3" t="s">
        <v>72</v>
      </c>
      <c r="Q85" s="3" t="s">
        <v>72</v>
      </c>
      <c r="R85" s="3" t="s">
        <v>72</v>
      </c>
      <c r="S85" s="3" t="s">
        <v>72</v>
      </c>
      <c r="T85" s="3" t="s">
        <v>72</v>
      </c>
      <c r="U85" s="3" t="s">
        <v>72</v>
      </c>
      <c r="V85" s="3" t="s">
        <v>72</v>
      </c>
      <c r="W85" s="3" t="s">
        <v>72</v>
      </c>
      <c r="X85" s="3" t="s">
        <v>72</v>
      </c>
      <c r="Y85" s="3" t="s">
        <v>72</v>
      </c>
      <c r="Z85" s="3" t="s">
        <v>72</v>
      </c>
      <c r="AA85" s="3" t="s">
        <v>72</v>
      </c>
      <c r="AB85" s="3" t="s">
        <v>72</v>
      </c>
      <c r="AC85" s="3" t="s">
        <v>72</v>
      </c>
      <c r="AD85" s="3" t="s">
        <v>72</v>
      </c>
      <c r="AE85" s="3" t="s">
        <v>72</v>
      </c>
      <c r="AF85" s="3" t="s">
        <v>72</v>
      </c>
      <c r="AG85" s="3" t="s">
        <v>72</v>
      </c>
      <c r="AH85" s="3" t="s">
        <v>72</v>
      </c>
      <c r="AI85" s="3" t="s">
        <v>72</v>
      </c>
      <c r="AJ85" s="3" t="s">
        <v>72</v>
      </c>
      <c r="AK85" s="3" t="s">
        <v>72</v>
      </c>
      <c r="AL85" s="3" t="s">
        <v>72</v>
      </c>
      <c r="AM85" s="3" t="s">
        <v>72</v>
      </c>
      <c r="AN85" s="3" t="s">
        <v>72</v>
      </c>
      <c r="AO85" s="3" t="s">
        <v>59</v>
      </c>
      <c r="AP85" s="3" t="s">
        <v>59</v>
      </c>
      <c r="AQ85" s="3" t="s">
        <v>72</v>
      </c>
      <c r="AR85" s="3" t="s">
        <v>72</v>
      </c>
      <c r="AS85" s="3" t="s">
        <v>72</v>
      </c>
      <c r="AT85" s="3" t="s">
        <v>72</v>
      </c>
      <c r="AU85" s="3" t="s">
        <v>72</v>
      </c>
      <c r="AV85" s="3" t="s">
        <v>72</v>
      </c>
      <c r="AW85" s="3" t="s">
        <v>72</v>
      </c>
      <c r="AX85" s="3" t="s">
        <v>72</v>
      </c>
      <c r="AY85" s="3">
        <f t="shared" si="33"/>
        <v>63</v>
      </c>
      <c r="AZ85" s="3">
        <f t="shared" si="34"/>
        <v>10</v>
      </c>
      <c r="BA85" s="3">
        <f t="shared" si="35"/>
        <v>2</v>
      </c>
      <c r="BB85" s="3">
        <f t="shared" si="21"/>
        <v>1</v>
      </c>
      <c r="BD85" s="3">
        <f t="shared" si="36"/>
        <v>17</v>
      </c>
      <c r="BE85" s="3">
        <f t="shared" si="37"/>
        <v>0</v>
      </c>
      <c r="BF85" s="3">
        <f t="shared" si="38"/>
        <v>8</v>
      </c>
      <c r="BG85" s="3">
        <f t="shared" si="39"/>
        <v>40</v>
      </c>
      <c r="BH85" s="3">
        <f t="shared" si="40"/>
        <v>10</v>
      </c>
      <c r="BI85" s="3">
        <f t="shared" si="1"/>
        <v>2</v>
      </c>
      <c r="BJ85" s="3">
        <f t="shared" si="41"/>
        <v>6</v>
      </c>
      <c r="BK85" s="3">
        <f t="shared" si="42"/>
        <v>0</v>
      </c>
      <c r="BL85" s="3">
        <f t="shared" si="43"/>
        <v>8</v>
      </c>
      <c r="BM85" s="3" t="e">
        <f t="shared" si="2"/>
        <v>#REF!</v>
      </c>
      <c r="BN85" s="3" t="e">
        <f t="shared" si="3"/>
        <v>#REF!</v>
      </c>
      <c r="BO85" s="3">
        <f t="shared" si="4"/>
        <v>2</v>
      </c>
      <c r="BP85" s="3" t="e">
        <f t="shared" si="5"/>
        <v>#REF!</v>
      </c>
      <c r="BQ85" s="3" t="e">
        <f t="shared" si="6"/>
        <v>#REF!</v>
      </c>
      <c r="BR85" s="3">
        <f t="shared" si="7"/>
        <v>2</v>
      </c>
      <c r="BS85" s="19" t="e">
        <f t="shared" si="8"/>
        <v>#REF!</v>
      </c>
      <c r="BT85" s="19" t="e">
        <f t="shared" si="9"/>
        <v>#REF!</v>
      </c>
      <c r="BU85" s="19">
        <f t="shared" si="10"/>
        <v>2</v>
      </c>
      <c r="BV85" s="19" t="e">
        <f t="shared" si="11"/>
        <v>#REF!</v>
      </c>
      <c r="BW85" s="19" t="e">
        <f t="shared" si="12"/>
        <v>#REF!</v>
      </c>
      <c r="BX85" s="19">
        <f t="shared" si="13"/>
        <v>2</v>
      </c>
    </row>
    <row r="86" spans="1:76" ht="15.75" customHeight="1" thickBot="1" x14ac:dyDescent="0.25">
      <c r="A86" s="14">
        <f t="shared" si="14"/>
        <v>15.384615384615385</v>
      </c>
      <c r="B86" s="14">
        <f t="shared" si="30"/>
        <v>0</v>
      </c>
      <c r="C86" s="14">
        <f t="shared" si="31"/>
        <v>25</v>
      </c>
      <c r="D86" s="14">
        <f t="shared" si="32"/>
        <v>0</v>
      </c>
      <c r="E86" s="14" t="e">
        <f t="shared" si="0"/>
        <v>#REF!</v>
      </c>
      <c r="F86" s="3" t="s">
        <v>42</v>
      </c>
      <c r="G86" s="3" t="s">
        <v>231</v>
      </c>
      <c r="H86" s="3" t="s">
        <v>232</v>
      </c>
      <c r="I86" s="17" t="s">
        <v>233</v>
      </c>
      <c r="J86" s="18" t="s">
        <v>177</v>
      </c>
      <c r="K86" s="3" t="s">
        <v>72</v>
      </c>
      <c r="L86" s="3" t="s">
        <v>72</v>
      </c>
      <c r="M86" s="3" t="s">
        <v>72</v>
      </c>
      <c r="N86" s="3" t="s">
        <v>72</v>
      </c>
      <c r="O86" s="3" t="s">
        <v>72</v>
      </c>
      <c r="P86" s="3" t="s">
        <v>72</v>
      </c>
      <c r="Q86" s="3" t="s">
        <v>72</v>
      </c>
      <c r="R86" s="3" t="s">
        <v>72</v>
      </c>
      <c r="S86" s="3" t="s">
        <v>72</v>
      </c>
      <c r="T86" s="3" t="s">
        <v>72</v>
      </c>
      <c r="U86" s="3" t="s">
        <v>72</v>
      </c>
      <c r="V86" s="3" t="s">
        <v>72</v>
      </c>
      <c r="W86" s="3" t="s">
        <v>72</v>
      </c>
      <c r="X86" s="3" t="s">
        <v>72</v>
      </c>
      <c r="Y86" s="3" t="s">
        <v>72</v>
      </c>
      <c r="Z86" s="3" t="s">
        <v>72</v>
      </c>
      <c r="AA86" s="3" t="s">
        <v>72</v>
      </c>
      <c r="AB86" s="3" t="s">
        <v>72</v>
      </c>
      <c r="AC86" s="3" t="s">
        <v>72</v>
      </c>
      <c r="AD86" s="3" t="s">
        <v>72</v>
      </c>
      <c r="AE86" s="3" t="s">
        <v>72</v>
      </c>
      <c r="AF86" s="3" t="s">
        <v>72</v>
      </c>
      <c r="AG86" s="3" t="s">
        <v>72</v>
      </c>
      <c r="AH86" s="3" t="s">
        <v>72</v>
      </c>
      <c r="AI86" s="3" t="s">
        <v>72</v>
      </c>
      <c r="AJ86" s="3" t="s">
        <v>72</v>
      </c>
      <c r="AK86" s="3" t="s">
        <v>72</v>
      </c>
      <c r="AL86" s="3" t="s">
        <v>72</v>
      </c>
      <c r="AM86" s="3" t="s">
        <v>72</v>
      </c>
      <c r="AN86" s="3" t="s">
        <v>72</v>
      </c>
      <c r="AO86" s="3" t="s">
        <v>72</v>
      </c>
      <c r="AP86" s="3" t="s">
        <v>72</v>
      </c>
      <c r="AQ86" s="3" t="s">
        <v>72</v>
      </c>
      <c r="AR86" s="3" t="s">
        <v>72</v>
      </c>
      <c r="AS86" s="3" t="s">
        <v>72</v>
      </c>
      <c r="AT86" s="3" t="s">
        <v>72</v>
      </c>
      <c r="AU86" s="3" t="s">
        <v>72</v>
      </c>
      <c r="AV86" s="3" t="s">
        <v>72</v>
      </c>
      <c r="AW86" s="3" t="s">
        <v>72</v>
      </c>
      <c r="AX86" s="3" t="s">
        <v>72</v>
      </c>
      <c r="AY86" s="3">
        <f t="shared" si="33"/>
        <v>65</v>
      </c>
      <c r="AZ86" s="3">
        <f t="shared" si="34"/>
        <v>10</v>
      </c>
      <c r="BA86" s="3">
        <f t="shared" si="35"/>
        <v>0</v>
      </c>
      <c r="BB86" s="3">
        <f t="shared" si="21"/>
        <v>1</v>
      </c>
      <c r="BD86" s="3">
        <f t="shared" si="36"/>
        <v>17</v>
      </c>
      <c r="BE86" s="3">
        <f t="shared" si="37"/>
        <v>0</v>
      </c>
      <c r="BF86" s="3">
        <f t="shared" si="38"/>
        <v>8</v>
      </c>
      <c r="BG86" s="3">
        <f t="shared" si="39"/>
        <v>40</v>
      </c>
      <c r="BH86" s="3">
        <f t="shared" si="40"/>
        <v>10</v>
      </c>
      <c r="BI86" s="3">
        <f t="shared" si="1"/>
        <v>2</v>
      </c>
      <c r="BJ86" s="3">
        <f t="shared" si="41"/>
        <v>8</v>
      </c>
      <c r="BK86" s="3">
        <f t="shared" si="42"/>
        <v>0</v>
      </c>
      <c r="BL86" s="3">
        <f t="shared" si="43"/>
        <v>8</v>
      </c>
      <c r="BM86" s="3" t="e">
        <f t="shared" si="2"/>
        <v>#REF!</v>
      </c>
      <c r="BN86" s="3" t="e">
        <f t="shared" si="3"/>
        <v>#REF!</v>
      </c>
      <c r="BO86" s="3">
        <f t="shared" si="4"/>
        <v>2</v>
      </c>
      <c r="BP86" s="3" t="e">
        <f t="shared" si="5"/>
        <v>#REF!</v>
      </c>
      <c r="BQ86" s="3" t="e">
        <f t="shared" si="6"/>
        <v>#REF!</v>
      </c>
      <c r="BR86" s="3">
        <f t="shared" si="7"/>
        <v>2</v>
      </c>
      <c r="BS86" s="19" t="e">
        <f t="shared" si="8"/>
        <v>#REF!</v>
      </c>
      <c r="BT86" s="19" t="e">
        <f t="shared" si="9"/>
        <v>#REF!</v>
      </c>
      <c r="BU86" s="19">
        <f t="shared" si="10"/>
        <v>2</v>
      </c>
      <c r="BV86" s="19" t="e">
        <f t="shared" si="11"/>
        <v>#REF!</v>
      </c>
      <c r="BW86" s="19" t="e">
        <f t="shared" si="12"/>
        <v>#REF!</v>
      </c>
      <c r="BX86" s="19">
        <f t="shared" si="13"/>
        <v>2</v>
      </c>
    </row>
    <row r="87" spans="1:76" ht="15.75" customHeight="1" thickBot="1" x14ac:dyDescent="0.25">
      <c r="A87" s="14">
        <f t="shared" si="14"/>
        <v>15.384615384615385</v>
      </c>
      <c r="B87" s="14">
        <f t="shared" si="30"/>
        <v>0</v>
      </c>
      <c r="C87" s="14">
        <f t="shared" si="31"/>
        <v>25</v>
      </c>
      <c r="D87" s="14">
        <f t="shared" si="32"/>
        <v>0</v>
      </c>
      <c r="E87" s="14" t="e">
        <f t="shared" si="0"/>
        <v>#REF!</v>
      </c>
      <c r="F87" s="3" t="s">
        <v>42</v>
      </c>
      <c r="G87" s="3" t="s">
        <v>234</v>
      </c>
      <c r="H87" s="3" t="s">
        <v>235</v>
      </c>
      <c r="I87" s="17" t="s">
        <v>236</v>
      </c>
      <c r="J87" s="18" t="s">
        <v>177</v>
      </c>
      <c r="K87" s="3" t="s">
        <v>72</v>
      </c>
      <c r="L87" s="3" t="s">
        <v>72</v>
      </c>
      <c r="M87" s="3" t="s">
        <v>72</v>
      </c>
      <c r="N87" s="3" t="s">
        <v>72</v>
      </c>
      <c r="O87" s="3" t="s">
        <v>72</v>
      </c>
      <c r="P87" s="3" t="s">
        <v>72</v>
      </c>
      <c r="Q87" s="3" t="s">
        <v>72</v>
      </c>
      <c r="R87" s="3" t="s">
        <v>72</v>
      </c>
      <c r="S87" s="3" t="s">
        <v>72</v>
      </c>
      <c r="T87" s="3" t="s">
        <v>72</v>
      </c>
      <c r="U87" s="3" t="s">
        <v>72</v>
      </c>
      <c r="V87" s="3" t="s">
        <v>72</v>
      </c>
      <c r="W87" s="3" t="s">
        <v>72</v>
      </c>
      <c r="X87" s="3" t="s">
        <v>72</v>
      </c>
      <c r="Y87" s="3" t="s">
        <v>72</v>
      </c>
      <c r="Z87" s="3" t="s">
        <v>72</v>
      </c>
      <c r="AA87" s="3" t="s">
        <v>72</v>
      </c>
      <c r="AB87" s="3" t="s">
        <v>72</v>
      </c>
      <c r="AC87" s="3" t="s">
        <v>72</v>
      </c>
      <c r="AD87" s="3" t="s">
        <v>72</v>
      </c>
      <c r="AE87" s="3" t="s">
        <v>72</v>
      </c>
      <c r="AF87" s="3" t="s">
        <v>72</v>
      </c>
      <c r="AG87" s="3" t="s">
        <v>72</v>
      </c>
      <c r="AH87" s="3" t="s">
        <v>72</v>
      </c>
      <c r="AI87" s="3" t="s">
        <v>72</v>
      </c>
      <c r="AJ87" s="3" t="s">
        <v>72</v>
      </c>
      <c r="AK87" s="3" t="s">
        <v>72</v>
      </c>
      <c r="AL87" s="3" t="s">
        <v>72</v>
      </c>
      <c r="AM87" s="3" t="s">
        <v>72</v>
      </c>
      <c r="AN87" s="3" t="s">
        <v>72</v>
      </c>
      <c r="AO87" s="3" t="s">
        <v>72</v>
      </c>
      <c r="AP87" s="3" t="s">
        <v>72</v>
      </c>
      <c r="AQ87" s="3" t="s">
        <v>72</v>
      </c>
      <c r="AR87" s="3" t="s">
        <v>72</v>
      </c>
      <c r="AS87" s="3" t="s">
        <v>72</v>
      </c>
      <c r="AT87" s="3" t="s">
        <v>72</v>
      </c>
      <c r="AU87" s="3" t="s">
        <v>72</v>
      </c>
      <c r="AV87" s="3" t="s">
        <v>72</v>
      </c>
      <c r="AW87" s="3" t="s">
        <v>72</v>
      </c>
      <c r="AX87" s="3" t="s">
        <v>72</v>
      </c>
      <c r="AY87" s="3">
        <f t="shared" si="33"/>
        <v>65</v>
      </c>
      <c r="AZ87" s="3">
        <f t="shared" si="34"/>
        <v>10</v>
      </c>
      <c r="BA87" s="3">
        <f t="shared" si="35"/>
        <v>0</v>
      </c>
      <c r="BB87" s="3">
        <f t="shared" si="21"/>
        <v>1</v>
      </c>
      <c r="BD87" s="3">
        <f t="shared" si="36"/>
        <v>17</v>
      </c>
      <c r="BE87" s="3">
        <f t="shared" si="37"/>
        <v>0</v>
      </c>
      <c r="BF87" s="3">
        <f t="shared" si="38"/>
        <v>8</v>
      </c>
      <c r="BG87" s="3">
        <f t="shared" si="39"/>
        <v>40</v>
      </c>
      <c r="BH87" s="3">
        <f t="shared" si="40"/>
        <v>10</v>
      </c>
      <c r="BI87" s="3">
        <f t="shared" si="1"/>
        <v>2</v>
      </c>
      <c r="BJ87" s="3">
        <f t="shared" si="41"/>
        <v>8</v>
      </c>
      <c r="BK87" s="3">
        <f t="shared" si="42"/>
        <v>0</v>
      </c>
      <c r="BL87" s="3">
        <f t="shared" si="43"/>
        <v>8</v>
      </c>
      <c r="BM87" s="3" t="e">
        <f t="shared" si="2"/>
        <v>#REF!</v>
      </c>
      <c r="BN87" s="3" t="e">
        <f t="shared" si="3"/>
        <v>#REF!</v>
      </c>
      <c r="BO87" s="3">
        <f t="shared" si="4"/>
        <v>2</v>
      </c>
      <c r="BP87" s="3" t="e">
        <f t="shared" si="5"/>
        <v>#REF!</v>
      </c>
      <c r="BQ87" s="3" t="e">
        <f t="shared" si="6"/>
        <v>#REF!</v>
      </c>
      <c r="BR87" s="3">
        <f t="shared" si="7"/>
        <v>2</v>
      </c>
      <c r="BS87" s="19" t="e">
        <f t="shared" si="8"/>
        <v>#REF!</v>
      </c>
      <c r="BT87" s="19" t="e">
        <f t="shared" si="9"/>
        <v>#REF!</v>
      </c>
      <c r="BU87" s="19">
        <f t="shared" si="10"/>
        <v>2</v>
      </c>
      <c r="BV87" s="19" t="e">
        <f t="shared" si="11"/>
        <v>#REF!</v>
      </c>
      <c r="BW87" s="19" t="e">
        <f t="shared" si="12"/>
        <v>#REF!</v>
      </c>
      <c r="BX87" s="19">
        <f t="shared" si="13"/>
        <v>2</v>
      </c>
    </row>
    <row r="88" spans="1:76" ht="15.75" customHeight="1" thickBot="1" x14ac:dyDescent="0.25">
      <c r="A88" s="14">
        <f t="shared" si="14"/>
        <v>15.873015873015872</v>
      </c>
      <c r="B88" s="14">
        <f t="shared" si="30"/>
        <v>0</v>
      </c>
      <c r="C88" s="14">
        <f t="shared" si="31"/>
        <v>25.641025641025639</v>
      </c>
      <c r="D88" s="14">
        <f t="shared" si="32"/>
        <v>0</v>
      </c>
      <c r="E88" s="14" t="e">
        <f t="shared" si="0"/>
        <v>#REF!</v>
      </c>
      <c r="F88" s="3" t="s">
        <v>42</v>
      </c>
      <c r="G88" s="3" t="s">
        <v>237</v>
      </c>
      <c r="H88" s="3" t="s">
        <v>238</v>
      </c>
      <c r="I88" s="17" t="s">
        <v>185</v>
      </c>
      <c r="J88" s="18" t="s">
        <v>177</v>
      </c>
      <c r="K88" s="3" t="s">
        <v>72</v>
      </c>
      <c r="L88" s="3" t="s">
        <v>72</v>
      </c>
      <c r="M88" s="3" t="s">
        <v>72</v>
      </c>
      <c r="N88" s="3" t="s">
        <v>72</v>
      </c>
      <c r="O88" s="3" t="s">
        <v>72</v>
      </c>
      <c r="P88" s="3" t="s">
        <v>72</v>
      </c>
      <c r="Q88" s="3" t="s">
        <v>72</v>
      </c>
      <c r="R88" s="3" t="s">
        <v>72</v>
      </c>
      <c r="S88" s="3" t="s">
        <v>72</v>
      </c>
      <c r="T88" s="3" t="s">
        <v>72</v>
      </c>
      <c r="U88" s="3" t="s">
        <v>72</v>
      </c>
      <c r="V88" s="3" t="s">
        <v>72</v>
      </c>
      <c r="W88" s="3" t="s">
        <v>72</v>
      </c>
      <c r="X88" s="3" t="s">
        <v>72</v>
      </c>
      <c r="Y88" s="3" t="s">
        <v>72</v>
      </c>
      <c r="Z88" s="3" t="s">
        <v>72</v>
      </c>
      <c r="AA88" s="3" t="s">
        <v>72</v>
      </c>
      <c r="AB88" s="3" t="s">
        <v>72</v>
      </c>
      <c r="AC88" s="3" t="s">
        <v>72</v>
      </c>
      <c r="AD88" s="3" t="s">
        <v>72</v>
      </c>
      <c r="AE88" s="3" t="s">
        <v>72</v>
      </c>
      <c r="AF88" s="3" t="s">
        <v>72</v>
      </c>
      <c r="AG88" s="3" t="s">
        <v>72</v>
      </c>
      <c r="AH88" s="3" t="s">
        <v>72</v>
      </c>
      <c r="AI88" s="3" t="s">
        <v>72</v>
      </c>
      <c r="AJ88" s="3" t="s">
        <v>59</v>
      </c>
      <c r="AK88" s="3" t="s">
        <v>72</v>
      </c>
      <c r="AL88" s="3" t="s">
        <v>72</v>
      </c>
      <c r="AM88" s="3" t="s">
        <v>72</v>
      </c>
      <c r="AN88" s="3" t="s">
        <v>72</v>
      </c>
      <c r="AO88" s="3" t="s">
        <v>72</v>
      </c>
      <c r="AP88" s="3" t="s">
        <v>72</v>
      </c>
      <c r="AQ88" s="3" t="s">
        <v>72</v>
      </c>
      <c r="AR88" s="3" t="s">
        <v>59</v>
      </c>
      <c r="AS88" s="3" t="s">
        <v>72</v>
      </c>
      <c r="AT88" s="3" t="s">
        <v>72</v>
      </c>
      <c r="AU88" s="3" t="s">
        <v>72</v>
      </c>
      <c r="AV88" s="3" t="s">
        <v>72</v>
      </c>
      <c r="AW88" s="3" t="s">
        <v>72</v>
      </c>
      <c r="AX88" s="3" t="s">
        <v>72</v>
      </c>
      <c r="AY88" s="3">
        <f t="shared" si="33"/>
        <v>63</v>
      </c>
      <c r="AZ88" s="3">
        <f t="shared" si="34"/>
        <v>10</v>
      </c>
      <c r="BA88" s="3">
        <f t="shared" si="35"/>
        <v>2</v>
      </c>
      <c r="BB88" s="3">
        <f t="shared" si="21"/>
        <v>1</v>
      </c>
      <c r="BD88" s="3">
        <f t="shared" si="36"/>
        <v>17</v>
      </c>
      <c r="BE88" s="3">
        <f t="shared" si="37"/>
        <v>0</v>
      </c>
      <c r="BF88" s="3">
        <f t="shared" si="38"/>
        <v>8</v>
      </c>
      <c r="BG88" s="3">
        <f t="shared" si="39"/>
        <v>39</v>
      </c>
      <c r="BH88" s="3">
        <f t="shared" si="40"/>
        <v>10</v>
      </c>
      <c r="BI88" s="3">
        <f t="shared" si="1"/>
        <v>2</v>
      </c>
      <c r="BJ88" s="3">
        <f t="shared" si="41"/>
        <v>7</v>
      </c>
      <c r="BK88" s="3">
        <f t="shared" si="42"/>
        <v>0</v>
      </c>
      <c r="BL88" s="3">
        <f t="shared" si="43"/>
        <v>8</v>
      </c>
      <c r="BM88" s="3" t="e">
        <f t="shared" si="2"/>
        <v>#REF!</v>
      </c>
      <c r="BN88" s="3" t="e">
        <f t="shared" si="3"/>
        <v>#REF!</v>
      </c>
      <c r="BO88" s="3">
        <f t="shared" si="4"/>
        <v>2</v>
      </c>
      <c r="BP88" s="3" t="e">
        <f t="shared" si="5"/>
        <v>#REF!</v>
      </c>
      <c r="BQ88" s="3" t="e">
        <f t="shared" si="6"/>
        <v>#REF!</v>
      </c>
      <c r="BR88" s="3">
        <f t="shared" si="7"/>
        <v>2</v>
      </c>
      <c r="BS88" s="19" t="e">
        <f t="shared" si="8"/>
        <v>#REF!</v>
      </c>
      <c r="BT88" s="19" t="e">
        <f t="shared" si="9"/>
        <v>#REF!</v>
      </c>
      <c r="BU88" s="19">
        <f t="shared" si="10"/>
        <v>2</v>
      </c>
      <c r="BV88" s="19" t="e">
        <f t="shared" si="11"/>
        <v>#REF!</v>
      </c>
      <c r="BW88" s="19" t="e">
        <f t="shared" si="12"/>
        <v>#REF!</v>
      </c>
      <c r="BX88" s="19">
        <f t="shared" si="13"/>
        <v>2</v>
      </c>
    </row>
    <row r="89" spans="1:76" ht="15.75" customHeight="1" thickBot="1" x14ac:dyDescent="0.25">
      <c r="A89" s="14">
        <f t="shared" si="14"/>
        <v>16.666666666666664</v>
      </c>
      <c r="B89" s="14">
        <f t="shared" si="30"/>
        <v>0</v>
      </c>
      <c r="C89" s="14">
        <f t="shared" si="31"/>
        <v>25</v>
      </c>
      <c r="D89" s="14">
        <f t="shared" si="32"/>
        <v>0</v>
      </c>
      <c r="E89" s="14" t="e">
        <f t="shared" si="0"/>
        <v>#REF!</v>
      </c>
      <c r="F89" s="3" t="s">
        <v>42</v>
      </c>
      <c r="G89" s="3" t="s">
        <v>239</v>
      </c>
      <c r="H89" s="3" t="s">
        <v>240</v>
      </c>
      <c r="I89" s="17" t="s">
        <v>193</v>
      </c>
      <c r="J89" s="18" t="s">
        <v>177</v>
      </c>
      <c r="K89" s="3" t="s">
        <v>59</v>
      </c>
      <c r="L89" s="3" t="s">
        <v>72</v>
      </c>
      <c r="M89" s="3" t="s">
        <v>72</v>
      </c>
      <c r="N89" s="3" t="s">
        <v>72</v>
      </c>
      <c r="O89" s="3" t="s">
        <v>72</v>
      </c>
      <c r="P89" s="3" t="s">
        <v>72</v>
      </c>
      <c r="Q89" s="3" t="s">
        <v>72</v>
      </c>
      <c r="R89" s="3" t="s">
        <v>72</v>
      </c>
      <c r="S89" s="3" t="s">
        <v>72</v>
      </c>
      <c r="T89" s="3" t="s">
        <v>72</v>
      </c>
      <c r="U89" s="3" t="s">
        <v>72</v>
      </c>
      <c r="V89" s="3" t="s">
        <v>72</v>
      </c>
      <c r="W89" s="3" t="s">
        <v>72</v>
      </c>
      <c r="X89" s="3" t="s">
        <v>72</v>
      </c>
      <c r="Y89" s="3" t="s">
        <v>72</v>
      </c>
      <c r="Z89" s="3" t="s">
        <v>72</v>
      </c>
      <c r="AA89" s="3" t="s">
        <v>72</v>
      </c>
      <c r="AB89" s="3" t="s">
        <v>72</v>
      </c>
      <c r="AC89" s="3" t="s">
        <v>72</v>
      </c>
      <c r="AD89" s="3" t="s">
        <v>72</v>
      </c>
      <c r="AE89" s="3" t="s">
        <v>72</v>
      </c>
      <c r="AF89" s="3" t="s">
        <v>72</v>
      </c>
      <c r="AG89" s="3" t="s">
        <v>72</v>
      </c>
      <c r="AH89" s="3" t="s">
        <v>72</v>
      </c>
      <c r="AI89" s="3" t="s">
        <v>72</v>
      </c>
      <c r="AJ89" s="3" t="s">
        <v>72</v>
      </c>
      <c r="AK89" s="3" t="s">
        <v>72</v>
      </c>
      <c r="AL89" s="3" t="s">
        <v>72</v>
      </c>
      <c r="AM89" s="3" t="s">
        <v>72</v>
      </c>
      <c r="AN89" s="3" t="s">
        <v>72</v>
      </c>
      <c r="AO89" s="3" t="s">
        <v>72</v>
      </c>
      <c r="AP89" s="3" t="s">
        <v>72</v>
      </c>
      <c r="AQ89" s="3" t="s">
        <v>72</v>
      </c>
      <c r="AR89" s="3" t="s">
        <v>72</v>
      </c>
      <c r="AS89" s="3" t="s">
        <v>72</v>
      </c>
      <c r="AT89" s="3" t="s">
        <v>72</v>
      </c>
      <c r="AU89" s="3" t="s">
        <v>72</v>
      </c>
      <c r="AV89" s="3" t="s">
        <v>72</v>
      </c>
      <c r="AW89" s="3" t="s">
        <v>72</v>
      </c>
      <c r="AX89" s="3" t="s">
        <v>72</v>
      </c>
      <c r="AY89" s="3">
        <f t="shared" si="33"/>
        <v>60</v>
      </c>
      <c r="AZ89" s="3">
        <f t="shared" si="34"/>
        <v>10</v>
      </c>
      <c r="BA89" s="3">
        <f t="shared" si="35"/>
        <v>5</v>
      </c>
      <c r="BB89" s="3">
        <f t="shared" si="21"/>
        <v>1</v>
      </c>
      <c r="BD89" s="3">
        <f t="shared" si="36"/>
        <v>12</v>
      </c>
      <c r="BE89" s="3">
        <f t="shared" si="37"/>
        <v>0</v>
      </c>
      <c r="BF89" s="3">
        <f t="shared" si="38"/>
        <v>8</v>
      </c>
      <c r="BG89" s="3">
        <f t="shared" si="39"/>
        <v>40</v>
      </c>
      <c r="BH89" s="3">
        <f t="shared" si="40"/>
        <v>10</v>
      </c>
      <c r="BI89" s="3">
        <f t="shared" si="1"/>
        <v>2</v>
      </c>
      <c r="BJ89" s="3">
        <f t="shared" si="41"/>
        <v>8</v>
      </c>
      <c r="BK89" s="3">
        <f t="shared" si="42"/>
        <v>0</v>
      </c>
      <c r="BL89" s="3">
        <f t="shared" si="43"/>
        <v>8</v>
      </c>
      <c r="BM89" s="3" t="e">
        <f t="shared" si="2"/>
        <v>#REF!</v>
      </c>
      <c r="BN89" s="3" t="e">
        <f t="shared" si="3"/>
        <v>#REF!</v>
      </c>
      <c r="BO89" s="3">
        <f t="shared" si="4"/>
        <v>2</v>
      </c>
      <c r="BP89" s="3" t="e">
        <f t="shared" si="5"/>
        <v>#REF!</v>
      </c>
      <c r="BQ89" s="3" t="e">
        <f t="shared" si="6"/>
        <v>#REF!</v>
      </c>
      <c r="BR89" s="3">
        <f t="shared" si="7"/>
        <v>2</v>
      </c>
      <c r="BS89" s="19" t="e">
        <f t="shared" si="8"/>
        <v>#REF!</v>
      </c>
      <c r="BT89" s="19" t="e">
        <f t="shared" si="9"/>
        <v>#REF!</v>
      </c>
      <c r="BU89" s="19">
        <f t="shared" si="10"/>
        <v>2</v>
      </c>
      <c r="BV89" s="19" t="e">
        <f t="shared" si="11"/>
        <v>#REF!</v>
      </c>
      <c r="BW89" s="19" t="e">
        <f t="shared" si="12"/>
        <v>#REF!</v>
      </c>
      <c r="BX89" s="19">
        <f t="shared" si="13"/>
        <v>2</v>
      </c>
    </row>
    <row r="90" spans="1:76" ht="15.75" customHeight="1" thickBot="1" x14ac:dyDescent="0.25">
      <c r="A90" s="14">
        <f t="shared" si="14"/>
        <v>15.625</v>
      </c>
      <c r="B90" s="14">
        <f t="shared" si="30"/>
        <v>0</v>
      </c>
      <c r="C90" s="14">
        <f t="shared" si="31"/>
        <v>25</v>
      </c>
      <c r="D90" s="14">
        <f t="shared" si="32"/>
        <v>0</v>
      </c>
      <c r="E90" s="14" t="e">
        <f t="shared" si="0"/>
        <v>#REF!</v>
      </c>
      <c r="F90" s="3" t="s">
        <v>42</v>
      </c>
      <c r="G90" s="3" t="s">
        <v>241</v>
      </c>
      <c r="H90" s="3" t="s">
        <v>106</v>
      </c>
      <c r="I90" s="17" t="s">
        <v>242</v>
      </c>
      <c r="J90" s="18" t="s">
        <v>177</v>
      </c>
      <c r="K90" s="3" t="s">
        <v>72</v>
      </c>
      <c r="L90" s="3" t="s">
        <v>72</v>
      </c>
      <c r="M90" s="3" t="s">
        <v>72</v>
      </c>
      <c r="N90" s="3" t="s">
        <v>72</v>
      </c>
      <c r="O90" s="3" t="s">
        <v>72</v>
      </c>
      <c r="P90" s="3" t="s">
        <v>72</v>
      </c>
      <c r="Q90" s="3" t="s">
        <v>72</v>
      </c>
      <c r="R90" s="3" t="s">
        <v>72</v>
      </c>
      <c r="S90" s="3" t="s">
        <v>72</v>
      </c>
      <c r="T90" s="3" t="s">
        <v>72</v>
      </c>
      <c r="U90" s="3" t="s">
        <v>72</v>
      </c>
      <c r="V90" s="3" t="s">
        <v>72</v>
      </c>
      <c r="W90" s="3" t="s">
        <v>59</v>
      </c>
      <c r="X90" s="3" t="s">
        <v>72</v>
      </c>
      <c r="Y90" s="3" t="s">
        <v>72</v>
      </c>
      <c r="Z90" s="3" t="s">
        <v>72</v>
      </c>
      <c r="AA90" s="3" t="s">
        <v>72</v>
      </c>
      <c r="AB90" s="3" t="s">
        <v>72</v>
      </c>
      <c r="AC90" s="3" t="s">
        <v>72</v>
      </c>
      <c r="AD90" s="3" t="s">
        <v>72</v>
      </c>
      <c r="AE90" s="3" t="s">
        <v>72</v>
      </c>
      <c r="AF90" s="3" t="s">
        <v>72</v>
      </c>
      <c r="AG90" s="3" t="s">
        <v>72</v>
      </c>
      <c r="AH90" s="3" t="s">
        <v>72</v>
      </c>
      <c r="AI90" s="3" t="s">
        <v>72</v>
      </c>
      <c r="AJ90" s="3" t="s">
        <v>72</v>
      </c>
      <c r="AK90" s="3" t="s">
        <v>72</v>
      </c>
      <c r="AL90" s="3" t="s">
        <v>72</v>
      </c>
      <c r="AM90" s="3" t="s">
        <v>72</v>
      </c>
      <c r="AN90" s="3" t="s">
        <v>72</v>
      </c>
      <c r="AO90" s="3" t="s">
        <v>72</v>
      </c>
      <c r="AP90" s="3" t="s">
        <v>72</v>
      </c>
      <c r="AQ90" s="3" t="s">
        <v>72</v>
      </c>
      <c r="AR90" s="3" t="s">
        <v>72</v>
      </c>
      <c r="AS90" s="3" t="s">
        <v>72</v>
      </c>
      <c r="AT90" s="3" t="s">
        <v>72</v>
      </c>
      <c r="AU90" s="3" t="s">
        <v>72</v>
      </c>
      <c r="AV90" s="3" t="s">
        <v>72</v>
      </c>
      <c r="AW90" s="3" t="s">
        <v>72</v>
      </c>
      <c r="AX90" s="3" t="s">
        <v>72</v>
      </c>
      <c r="AY90" s="3">
        <f t="shared" si="33"/>
        <v>64</v>
      </c>
      <c r="AZ90" s="3">
        <f t="shared" si="34"/>
        <v>10</v>
      </c>
      <c r="BA90" s="3">
        <f t="shared" si="35"/>
        <v>1</v>
      </c>
      <c r="BB90" s="3">
        <f t="shared" si="21"/>
        <v>1</v>
      </c>
      <c r="BD90" s="3">
        <f t="shared" si="36"/>
        <v>16</v>
      </c>
      <c r="BE90" s="3">
        <f t="shared" si="37"/>
        <v>0</v>
      </c>
      <c r="BF90" s="3">
        <f t="shared" si="38"/>
        <v>8</v>
      </c>
      <c r="BG90" s="3">
        <f t="shared" si="39"/>
        <v>40</v>
      </c>
      <c r="BH90" s="3">
        <f t="shared" si="40"/>
        <v>10</v>
      </c>
      <c r="BI90" s="3">
        <f t="shared" si="1"/>
        <v>2</v>
      </c>
      <c r="BJ90" s="3">
        <f t="shared" si="41"/>
        <v>8</v>
      </c>
      <c r="BK90" s="3">
        <f t="shared" si="42"/>
        <v>0</v>
      </c>
      <c r="BL90" s="3">
        <f t="shared" si="43"/>
        <v>8</v>
      </c>
      <c r="BM90" s="3" t="e">
        <f t="shared" si="2"/>
        <v>#REF!</v>
      </c>
      <c r="BN90" s="3" t="e">
        <f t="shared" si="3"/>
        <v>#REF!</v>
      </c>
      <c r="BO90" s="3">
        <f t="shared" si="4"/>
        <v>2</v>
      </c>
      <c r="BP90" s="3" t="e">
        <f t="shared" si="5"/>
        <v>#REF!</v>
      </c>
      <c r="BQ90" s="3" t="e">
        <f t="shared" si="6"/>
        <v>#REF!</v>
      </c>
      <c r="BR90" s="3">
        <f t="shared" si="7"/>
        <v>2</v>
      </c>
      <c r="BS90" s="19" t="e">
        <f t="shared" si="8"/>
        <v>#REF!</v>
      </c>
      <c r="BT90" s="19" t="e">
        <f t="shared" si="9"/>
        <v>#REF!</v>
      </c>
      <c r="BU90" s="19">
        <f t="shared" si="10"/>
        <v>2</v>
      </c>
      <c r="BV90" s="19" t="e">
        <f t="shared" si="11"/>
        <v>#REF!</v>
      </c>
      <c r="BW90" s="19" t="e">
        <f t="shared" si="12"/>
        <v>#REF!</v>
      </c>
      <c r="BX90" s="19">
        <f t="shared" si="13"/>
        <v>2</v>
      </c>
    </row>
    <row r="91" spans="1:76" ht="15.75" customHeight="1" thickBot="1" x14ac:dyDescent="0.25">
      <c r="A91" s="14">
        <f t="shared" si="14"/>
        <v>15.384615384615385</v>
      </c>
      <c r="B91" s="14">
        <f t="shared" si="30"/>
        <v>0</v>
      </c>
      <c r="C91" s="14">
        <f t="shared" si="31"/>
        <v>25</v>
      </c>
      <c r="D91" s="14">
        <f t="shared" si="32"/>
        <v>0</v>
      </c>
      <c r="E91" s="14" t="e">
        <f t="shared" si="0"/>
        <v>#REF!</v>
      </c>
      <c r="F91" s="3" t="s">
        <v>42</v>
      </c>
      <c r="G91" s="3" t="s">
        <v>243</v>
      </c>
      <c r="H91" s="3" t="s">
        <v>244</v>
      </c>
      <c r="I91" s="17" t="s">
        <v>245</v>
      </c>
      <c r="J91" s="18" t="s">
        <v>177</v>
      </c>
      <c r="K91" s="3" t="s">
        <v>72</v>
      </c>
      <c r="L91" s="3" t="s">
        <v>72</v>
      </c>
      <c r="M91" s="3" t="s">
        <v>72</v>
      </c>
      <c r="N91" s="3" t="s">
        <v>72</v>
      </c>
      <c r="O91" s="3" t="s">
        <v>72</v>
      </c>
      <c r="P91" s="3" t="s">
        <v>72</v>
      </c>
      <c r="Q91" s="3" t="s">
        <v>72</v>
      </c>
      <c r="R91" s="3" t="s">
        <v>72</v>
      </c>
      <c r="S91" s="3" t="s">
        <v>72</v>
      </c>
      <c r="T91" s="3" t="s">
        <v>72</v>
      </c>
      <c r="U91" s="3" t="s">
        <v>72</v>
      </c>
      <c r="V91" s="3" t="s">
        <v>72</v>
      </c>
      <c r="W91" s="3" t="s">
        <v>72</v>
      </c>
      <c r="X91" s="3" t="s">
        <v>72</v>
      </c>
      <c r="Y91" s="3" t="s">
        <v>72</v>
      </c>
      <c r="Z91" s="3" t="s">
        <v>72</v>
      </c>
      <c r="AA91" s="3" t="s">
        <v>72</v>
      </c>
      <c r="AB91" s="3" t="s">
        <v>72</v>
      </c>
      <c r="AC91" s="3" t="s">
        <v>72</v>
      </c>
      <c r="AD91" s="3" t="s">
        <v>72</v>
      </c>
      <c r="AE91" s="3" t="s">
        <v>72</v>
      </c>
      <c r="AF91" s="3" t="s">
        <v>72</v>
      </c>
      <c r="AG91" s="3" t="s">
        <v>72</v>
      </c>
      <c r="AH91" s="3" t="s">
        <v>72</v>
      </c>
      <c r="AI91" s="3" t="s">
        <v>72</v>
      </c>
      <c r="AJ91" s="3" t="s">
        <v>72</v>
      </c>
      <c r="AK91" s="3" t="s">
        <v>72</v>
      </c>
      <c r="AL91" s="3" t="s">
        <v>72</v>
      </c>
      <c r="AM91" s="3" t="s">
        <v>72</v>
      </c>
      <c r="AN91" s="3" t="s">
        <v>72</v>
      </c>
      <c r="AO91" s="3" t="s">
        <v>72</v>
      </c>
      <c r="AP91" s="3" t="s">
        <v>72</v>
      </c>
      <c r="AQ91" s="3" t="s">
        <v>72</v>
      </c>
      <c r="AR91" s="3" t="s">
        <v>72</v>
      </c>
      <c r="AS91" s="3" t="s">
        <v>72</v>
      </c>
      <c r="AT91" s="3" t="s">
        <v>72</v>
      </c>
      <c r="AU91" s="3" t="s">
        <v>72</v>
      </c>
      <c r="AV91" s="3" t="s">
        <v>72</v>
      </c>
      <c r="AW91" s="3" t="s">
        <v>72</v>
      </c>
      <c r="AX91" s="3" t="s">
        <v>72</v>
      </c>
      <c r="AY91" s="3">
        <f t="shared" si="33"/>
        <v>65</v>
      </c>
      <c r="AZ91" s="3">
        <f t="shared" si="34"/>
        <v>10</v>
      </c>
      <c r="BA91" s="3">
        <f t="shared" si="35"/>
        <v>0</v>
      </c>
      <c r="BB91" s="3">
        <f t="shared" si="21"/>
        <v>1</v>
      </c>
      <c r="BD91" s="3">
        <f t="shared" si="36"/>
        <v>17</v>
      </c>
      <c r="BE91" s="3">
        <f t="shared" si="37"/>
        <v>0</v>
      </c>
      <c r="BF91" s="3">
        <f t="shared" si="38"/>
        <v>8</v>
      </c>
      <c r="BG91" s="3">
        <f t="shared" si="39"/>
        <v>40</v>
      </c>
      <c r="BH91" s="3">
        <f t="shared" si="40"/>
        <v>10</v>
      </c>
      <c r="BI91" s="3">
        <f t="shared" si="1"/>
        <v>2</v>
      </c>
      <c r="BJ91" s="3">
        <f t="shared" si="41"/>
        <v>8</v>
      </c>
      <c r="BK91" s="3">
        <f t="shared" si="42"/>
        <v>0</v>
      </c>
      <c r="BL91" s="3">
        <f t="shared" si="43"/>
        <v>8</v>
      </c>
      <c r="BM91" s="3" t="e">
        <f t="shared" si="2"/>
        <v>#REF!</v>
      </c>
      <c r="BN91" s="3" t="e">
        <f t="shared" si="3"/>
        <v>#REF!</v>
      </c>
      <c r="BO91" s="3">
        <f t="shared" si="4"/>
        <v>2</v>
      </c>
      <c r="BP91" s="3" t="e">
        <f t="shared" si="5"/>
        <v>#REF!</v>
      </c>
      <c r="BQ91" s="3" t="e">
        <f t="shared" si="6"/>
        <v>#REF!</v>
      </c>
      <c r="BR91" s="3">
        <f t="shared" si="7"/>
        <v>2</v>
      </c>
      <c r="BS91" s="19" t="e">
        <f t="shared" si="8"/>
        <v>#REF!</v>
      </c>
      <c r="BT91" s="19" t="e">
        <f t="shared" si="9"/>
        <v>#REF!</v>
      </c>
      <c r="BU91" s="19">
        <f t="shared" si="10"/>
        <v>2</v>
      </c>
      <c r="BV91" s="19" t="e">
        <f t="shared" si="11"/>
        <v>#REF!</v>
      </c>
      <c r="BW91" s="19" t="e">
        <f t="shared" si="12"/>
        <v>#REF!</v>
      </c>
      <c r="BX91" s="19">
        <f t="shared" si="13"/>
        <v>2</v>
      </c>
    </row>
    <row r="92" spans="1:76" ht="15.75" customHeight="1" thickBot="1" x14ac:dyDescent="0.25">
      <c r="A92" s="14">
        <f t="shared" si="14"/>
        <v>18.461538461538463</v>
      </c>
      <c r="B92" s="14">
        <f t="shared" si="30"/>
        <v>0</v>
      </c>
      <c r="C92" s="14">
        <f t="shared" si="31"/>
        <v>30</v>
      </c>
      <c r="D92" s="14">
        <f t="shared" si="32"/>
        <v>0</v>
      </c>
      <c r="E92" s="14" t="e">
        <f t="shared" si="0"/>
        <v>#REF!</v>
      </c>
      <c r="F92" s="3" t="s">
        <v>42</v>
      </c>
      <c r="G92" s="3" t="s">
        <v>246</v>
      </c>
      <c r="H92" s="3" t="s">
        <v>247</v>
      </c>
      <c r="I92" s="17" t="s">
        <v>248</v>
      </c>
      <c r="J92" s="18" t="s">
        <v>177</v>
      </c>
      <c r="K92" s="3" t="s">
        <v>72</v>
      </c>
      <c r="L92" s="3" t="s">
        <v>72</v>
      </c>
      <c r="M92" s="3" t="s">
        <v>72</v>
      </c>
      <c r="N92" s="3" t="s">
        <v>72</v>
      </c>
      <c r="O92" s="3" t="s">
        <v>72</v>
      </c>
      <c r="P92" s="3" t="s">
        <v>72</v>
      </c>
      <c r="Q92" s="3" t="s">
        <v>72</v>
      </c>
      <c r="R92" s="3" t="s">
        <v>72</v>
      </c>
      <c r="S92" s="3" t="s">
        <v>72</v>
      </c>
      <c r="T92" s="3" t="s">
        <v>72</v>
      </c>
      <c r="U92" s="3" t="s">
        <v>72</v>
      </c>
      <c r="V92" s="3" t="s">
        <v>72</v>
      </c>
      <c r="W92" s="3" t="s">
        <v>72</v>
      </c>
      <c r="X92" s="3" t="s">
        <v>72</v>
      </c>
      <c r="Y92" s="3" t="s">
        <v>72</v>
      </c>
      <c r="Z92" s="3" t="s">
        <v>72</v>
      </c>
      <c r="AA92" s="3" t="s">
        <v>72</v>
      </c>
      <c r="AB92" s="3" t="s">
        <v>72</v>
      </c>
      <c r="AC92" s="3" t="s">
        <v>72</v>
      </c>
      <c r="AD92" s="3" t="s">
        <v>47</v>
      </c>
      <c r="AE92" s="3" t="s">
        <v>72</v>
      </c>
      <c r="AF92" s="3" t="s">
        <v>72</v>
      </c>
      <c r="AG92" s="3" t="s">
        <v>72</v>
      </c>
      <c r="AH92" s="3" t="s">
        <v>47</v>
      </c>
      <c r="AI92" s="3" t="s">
        <v>72</v>
      </c>
      <c r="AJ92" s="3" t="s">
        <v>72</v>
      </c>
      <c r="AK92" s="3" t="s">
        <v>72</v>
      </c>
      <c r="AL92" s="3" t="s">
        <v>72</v>
      </c>
      <c r="AM92" s="3" t="s">
        <v>72</v>
      </c>
      <c r="AN92" s="3" t="s">
        <v>72</v>
      </c>
      <c r="AO92" s="3" t="s">
        <v>72</v>
      </c>
      <c r="AP92" s="3" t="s">
        <v>72</v>
      </c>
      <c r="AQ92" s="3" t="s">
        <v>72</v>
      </c>
      <c r="AR92" s="3" t="s">
        <v>72</v>
      </c>
      <c r="AS92" s="3" t="s">
        <v>72</v>
      </c>
      <c r="AT92" s="3" t="s">
        <v>72</v>
      </c>
      <c r="AU92" s="3" t="s">
        <v>72</v>
      </c>
      <c r="AV92" s="3" t="s">
        <v>72</v>
      </c>
      <c r="AW92" s="3" t="s">
        <v>72</v>
      </c>
      <c r="AX92" s="3" t="s">
        <v>72</v>
      </c>
      <c r="AY92" s="3">
        <f t="shared" si="33"/>
        <v>65</v>
      </c>
      <c r="AZ92" s="3">
        <f t="shared" si="34"/>
        <v>12</v>
      </c>
      <c r="BA92" s="3">
        <f t="shared" si="35"/>
        <v>0</v>
      </c>
      <c r="BB92" s="3">
        <f t="shared" si="21"/>
        <v>1</v>
      </c>
      <c r="BD92" s="3">
        <f t="shared" si="36"/>
        <v>17</v>
      </c>
      <c r="BE92" s="3">
        <f t="shared" si="37"/>
        <v>0</v>
      </c>
      <c r="BF92" s="3">
        <f t="shared" si="38"/>
        <v>8</v>
      </c>
      <c r="BG92" s="3">
        <f t="shared" si="39"/>
        <v>40</v>
      </c>
      <c r="BH92" s="3">
        <f t="shared" si="40"/>
        <v>12</v>
      </c>
      <c r="BI92" s="3">
        <f t="shared" si="1"/>
        <v>2</v>
      </c>
      <c r="BJ92" s="3">
        <f t="shared" si="41"/>
        <v>8</v>
      </c>
      <c r="BK92" s="3">
        <f t="shared" si="42"/>
        <v>0</v>
      </c>
      <c r="BL92" s="3">
        <f t="shared" si="43"/>
        <v>8</v>
      </c>
      <c r="BM92" s="3" t="e">
        <f t="shared" si="2"/>
        <v>#REF!</v>
      </c>
      <c r="BN92" s="3" t="e">
        <f t="shared" si="3"/>
        <v>#REF!</v>
      </c>
      <c r="BO92" s="3">
        <f t="shared" si="4"/>
        <v>2</v>
      </c>
      <c r="BP92" s="3" t="e">
        <f t="shared" si="5"/>
        <v>#REF!</v>
      </c>
      <c r="BQ92" s="3" t="e">
        <f t="shared" si="6"/>
        <v>#REF!</v>
      </c>
      <c r="BR92" s="3">
        <f t="shared" si="7"/>
        <v>2</v>
      </c>
      <c r="BS92" s="19" t="e">
        <f t="shared" si="8"/>
        <v>#REF!</v>
      </c>
      <c r="BT92" s="19" t="e">
        <f t="shared" si="9"/>
        <v>#REF!</v>
      </c>
      <c r="BU92" s="19">
        <f t="shared" si="10"/>
        <v>2</v>
      </c>
      <c r="BV92" s="19" t="e">
        <f t="shared" si="11"/>
        <v>#REF!</v>
      </c>
      <c r="BW92" s="19" t="e">
        <f t="shared" si="12"/>
        <v>#REF!</v>
      </c>
      <c r="BX92" s="19">
        <f t="shared" si="13"/>
        <v>2</v>
      </c>
    </row>
    <row r="93" spans="1:76" ht="15.75" customHeight="1" thickBot="1" x14ac:dyDescent="0.25">
      <c r="A93" s="14">
        <f t="shared" si="14"/>
        <v>18.461538461538463</v>
      </c>
      <c r="B93" s="14">
        <f t="shared" si="30"/>
        <v>0</v>
      </c>
      <c r="C93" s="14">
        <f t="shared" si="31"/>
        <v>30</v>
      </c>
      <c r="D93" s="14">
        <f t="shared" si="32"/>
        <v>0</v>
      </c>
      <c r="E93" s="14" t="e">
        <f t="shared" si="0"/>
        <v>#REF!</v>
      </c>
      <c r="F93" s="3" t="s">
        <v>42</v>
      </c>
      <c r="G93" s="3" t="s">
        <v>249</v>
      </c>
      <c r="H93" s="3" t="s">
        <v>250</v>
      </c>
      <c r="I93" s="17" t="s">
        <v>251</v>
      </c>
      <c r="J93" s="18" t="s">
        <v>177</v>
      </c>
      <c r="K93" s="3" t="s">
        <v>72</v>
      </c>
      <c r="L93" s="3" t="s">
        <v>72</v>
      </c>
      <c r="M93" s="3" t="s">
        <v>72</v>
      </c>
      <c r="N93" s="3" t="s">
        <v>72</v>
      </c>
      <c r="O93" s="3" t="s">
        <v>72</v>
      </c>
      <c r="P93" s="3" t="s">
        <v>72</v>
      </c>
      <c r="Q93" s="3" t="s">
        <v>72</v>
      </c>
      <c r="R93" s="3" t="s">
        <v>72</v>
      </c>
      <c r="S93" s="3" t="s">
        <v>72</v>
      </c>
      <c r="T93" s="3" t="s">
        <v>72</v>
      </c>
      <c r="U93" s="3" t="s">
        <v>72</v>
      </c>
      <c r="V93" s="3" t="s">
        <v>72</v>
      </c>
      <c r="W93" s="3" t="s">
        <v>72</v>
      </c>
      <c r="X93" s="3" t="s">
        <v>72</v>
      </c>
      <c r="Y93" s="3" t="s">
        <v>72</v>
      </c>
      <c r="Z93" s="3" t="s">
        <v>72</v>
      </c>
      <c r="AA93" s="3" t="s">
        <v>47</v>
      </c>
      <c r="AB93" s="3" t="s">
        <v>72</v>
      </c>
      <c r="AC93" s="3" t="s">
        <v>72</v>
      </c>
      <c r="AD93" s="3" t="s">
        <v>72</v>
      </c>
      <c r="AE93" s="3" t="s">
        <v>72</v>
      </c>
      <c r="AF93" s="3" t="s">
        <v>72</v>
      </c>
      <c r="AG93" s="3" t="s">
        <v>72</v>
      </c>
      <c r="AH93" s="3" t="s">
        <v>72</v>
      </c>
      <c r="AI93" s="3" t="s">
        <v>72</v>
      </c>
      <c r="AJ93" s="3" t="s">
        <v>47</v>
      </c>
      <c r="AK93" s="3" t="s">
        <v>72</v>
      </c>
      <c r="AL93" s="3" t="s">
        <v>72</v>
      </c>
      <c r="AM93" s="3" t="s">
        <v>72</v>
      </c>
      <c r="AN93" s="3" t="s">
        <v>72</v>
      </c>
      <c r="AO93" s="3" t="s">
        <v>72</v>
      </c>
      <c r="AP93" s="3" t="s">
        <v>72</v>
      </c>
      <c r="AQ93" s="3" t="s">
        <v>72</v>
      </c>
      <c r="AR93" s="3" t="s">
        <v>72</v>
      </c>
      <c r="AS93" s="3" t="s">
        <v>72</v>
      </c>
      <c r="AT93" s="3" t="s">
        <v>72</v>
      </c>
      <c r="AU93" s="3" t="s">
        <v>72</v>
      </c>
      <c r="AV93" s="3" t="s">
        <v>72</v>
      </c>
      <c r="AW93" s="3" t="s">
        <v>72</v>
      </c>
      <c r="AX93" s="3" t="s">
        <v>72</v>
      </c>
      <c r="AY93" s="3">
        <f t="shared" si="33"/>
        <v>65</v>
      </c>
      <c r="AZ93" s="3">
        <f t="shared" si="34"/>
        <v>12</v>
      </c>
      <c r="BA93" s="3">
        <f t="shared" si="35"/>
        <v>0</v>
      </c>
      <c r="BB93" s="3">
        <f t="shared" si="21"/>
        <v>1</v>
      </c>
      <c r="BD93" s="3">
        <f t="shared" si="36"/>
        <v>17</v>
      </c>
      <c r="BE93" s="3">
        <f t="shared" si="37"/>
        <v>0</v>
      </c>
      <c r="BF93" s="3">
        <f t="shared" si="38"/>
        <v>8</v>
      </c>
      <c r="BG93" s="3">
        <f t="shared" si="39"/>
        <v>40</v>
      </c>
      <c r="BH93" s="3">
        <f t="shared" si="40"/>
        <v>12</v>
      </c>
      <c r="BI93" s="3">
        <f t="shared" si="1"/>
        <v>2</v>
      </c>
      <c r="BJ93" s="3">
        <f t="shared" si="41"/>
        <v>8</v>
      </c>
      <c r="BK93" s="3">
        <f t="shared" si="42"/>
        <v>0</v>
      </c>
      <c r="BL93" s="3">
        <f t="shared" si="43"/>
        <v>8</v>
      </c>
      <c r="BM93" s="3" t="e">
        <f t="shared" si="2"/>
        <v>#REF!</v>
      </c>
      <c r="BN93" s="3" t="e">
        <f t="shared" si="3"/>
        <v>#REF!</v>
      </c>
      <c r="BO93" s="3">
        <f t="shared" si="4"/>
        <v>2</v>
      </c>
      <c r="BP93" s="3" t="e">
        <f t="shared" si="5"/>
        <v>#REF!</v>
      </c>
      <c r="BQ93" s="3" t="e">
        <f t="shared" si="6"/>
        <v>#REF!</v>
      </c>
      <c r="BR93" s="3">
        <f t="shared" si="7"/>
        <v>2</v>
      </c>
      <c r="BS93" s="19" t="e">
        <f t="shared" si="8"/>
        <v>#REF!</v>
      </c>
      <c r="BT93" s="19" t="e">
        <f t="shared" si="9"/>
        <v>#REF!</v>
      </c>
      <c r="BU93" s="19">
        <f t="shared" si="10"/>
        <v>2</v>
      </c>
      <c r="BV93" s="19" t="e">
        <f t="shared" si="11"/>
        <v>#REF!</v>
      </c>
      <c r="BW93" s="19" t="e">
        <f t="shared" si="12"/>
        <v>#REF!</v>
      </c>
      <c r="BX93" s="19">
        <f t="shared" si="13"/>
        <v>2</v>
      </c>
    </row>
    <row r="94" spans="1:76" ht="15.75" customHeight="1" thickBot="1" x14ac:dyDescent="0.25">
      <c r="A94" s="14">
        <f t="shared" si="14"/>
        <v>20</v>
      </c>
      <c r="B94" s="14">
        <f t="shared" si="30"/>
        <v>0</v>
      </c>
      <c r="C94" s="14">
        <f t="shared" si="31"/>
        <v>30</v>
      </c>
      <c r="D94" s="14">
        <f t="shared" si="32"/>
        <v>0</v>
      </c>
      <c r="E94" s="14" t="e">
        <f t="shared" si="0"/>
        <v>#REF!</v>
      </c>
      <c r="F94" s="3" t="s">
        <v>42</v>
      </c>
      <c r="G94" s="3" t="s">
        <v>252</v>
      </c>
      <c r="H94" s="3" t="s">
        <v>253</v>
      </c>
      <c r="I94" s="17" t="s">
        <v>59</v>
      </c>
      <c r="J94" s="18" t="s">
        <v>177</v>
      </c>
      <c r="K94" s="3" t="s">
        <v>59</v>
      </c>
      <c r="L94" s="3" t="s">
        <v>72</v>
      </c>
      <c r="M94" s="3" t="s">
        <v>72</v>
      </c>
      <c r="N94" s="3" t="s">
        <v>72</v>
      </c>
      <c r="O94" s="3" t="s">
        <v>72</v>
      </c>
      <c r="P94" s="3" t="s">
        <v>72</v>
      </c>
      <c r="Q94" s="3" t="s">
        <v>72</v>
      </c>
      <c r="R94" s="3" t="s">
        <v>72</v>
      </c>
      <c r="S94" s="3" t="s">
        <v>72</v>
      </c>
      <c r="T94" s="3" t="s">
        <v>72</v>
      </c>
      <c r="U94" s="3" t="s">
        <v>72</v>
      </c>
      <c r="V94" s="3" t="s">
        <v>72</v>
      </c>
      <c r="W94" s="3" t="s">
        <v>72</v>
      </c>
      <c r="X94" s="3" t="s">
        <v>72</v>
      </c>
      <c r="Y94" s="3" t="s">
        <v>72</v>
      </c>
      <c r="Z94" s="3" t="s">
        <v>72</v>
      </c>
      <c r="AA94" s="3" t="s">
        <v>72</v>
      </c>
      <c r="AB94" s="3" t="s">
        <v>72</v>
      </c>
      <c r="AC94" s="3" t="s">
        <v>72</v>
      </c>
      <c r="AD94" s="3" t="s">
        <v>72</v>
      </c>
      <c r="AE94" s="3" t="s">
        <v>72</v>
      </c>
      <c r="AF94" s="3" t="s">
        <v>72</v>
      </c>
      <c r="AG94" s="3" t="s">
        <v>72</v>
      </c>
      <c r="AH94" s="3" t="s">
        <v>47</v>
      </c>
      <c r="AI94" s="3" t="s">
        <v>72</v>
      </c>
      <c r="AJ94" s="3" t="s">
        <v>47</v>
      </c>
      <c r="AK94" s="3" t="s">
        <v>72</v>
      </c>
      <c r="AL94" s="3" t="s">
        <v>72</v>
      </c>
      <c r="AM94" s="3" t="s">
        <v>72</v>
      </c>
      <c r="AN94" s="3" t="s">
        <v>72</v>
      </c>
      <c r="AO94" s="3" t="s">
        <v>72</v>
      </c>
      <c r="AP94" s="3" t="s">
        <v>72</v>
      </c>
      <c r="AQ94" s="3" t="s">
        <v>72</v>
      </c>
      <c r="AR94" s="3" t="s">
        <v>72</v>
      </c>
      <c r="AS94" s="3" t="s">
        <v>72</v>
      </c>
      <c r="AT94" s="3" t="s">
        <v>72</v>
      </c>
      <c r="AU94" s="3" t="s">
        <v>72</v>
      </c>
      <c r="AV94" s="3" t="s">
        <v>72</v>
      </c>
      <c r="AW94" s="3" t="s">
        <v>72</v>
      </c>
      <c r="AX94" s="3" t="s">
        <v>72</v>
      </c>
      <c r="AY94" s="3">
        <f t="shared" si="33"/>
        <v>60</v>
      </c>
      <c r="AZ94" s="3">
        <f t="shared" si="34"/>
        <v>12</v>
      </c>
      <c r="BA94" s="3">
        <f t="shared" si="35"/>
        <v>5</v>
      </c>
      <c r="BB94" s="3">
        <f t="shared" si="21"/>
        <v>1</v>
      </c>
      <c r="BD94" s="3">
        <f t="shared" si="36"/>
        <v>12</v>
      </c>
      <c r="BE94" s="3">
        <f t="shared" si="37"/>
        <v>0</v>
      </c>
      <c r="BF94" s="3">
        <f t="shared" si="38"/>
        <v>8</v>
      </c>
      <c r="BG94" s="3">
        <f t="shared" si="39"/>
        <v>40</v>
      </c>
      <c r="BH94" s="3">
        <f t="shared" si="40"/>
        <v>12</v>
      </c>
      <c r="BI94" s="3">
        <f t="shared" si="1"/>
        <v>2</v>
      </c>
      <c r="BJ94" s="3">
        <f t="shared" si="41"/>
        <v>8</v>
      </c>
      <c r="BK94" s="3">
        <f t="shared" si="42"/>
        <v>0</v>
      </c>
      <c r="BL94" s="3">
        <f t="shared" si="43"/>
        <v>8</v>
      </c>
      <c r="BM94" s="3" t="e">
        <f t="shared" si="2"/>
        <v>#REF!</v>
      </c>
      <c r="BN94" s="3" t="e">
        <f t="shared" si="3"/>
        <v>#REF!</v>
      </c>
      <c r="BO94" s="3">
        <f t="shared" si="4"/>
        <v>2</v>
      </c>
      <c r="BP94" s="3" t="e">
        <f t="shared" si="5"/>
        <v>#REF!</v>
      </c>
      <c r="BQ94" s="3" t="e">
        <f t="shared" si="6"/>
        <v>#REF!</v>
      </c>
      <c r="BR94" s="3">
        <f t="shared" si="7"/>
        <v>2</v>
      </c>
      <c r="BS94" s="19" t="e">
        <f t="shared" si="8"/>
        <v>#REF!</v>
      </c>
      <c r="BT94" s="19" t="e">
        <f t="shared" si="9"/>
        <v>#REF!</v>
      </c>
      <c r="BU94" s="19">
        <f t="shared" si="10"/>
        <v>2</v>
      </c>
      <c r="BV94" s="19" t="e">
        <f t="shared" si="11"/>
        <v>#REF!</v>
      </c>
      <c r="BW94" s="19" t="e">
        <f t="shared" si="12"/>
        <v>#REF!</v>
      </c>
      <c r="BX94" s="19">
        <f t="shared" si="13"/>
        <v>2</v>
      </c>
    </row>
    <row r="95" spans="1:76" ht="15.75" customHeight="1" thickBot="1" x14ac:dyDescent="0.25">
      <c r="A95" s="14">
        <f t="shared" si="14"/>
        <v>15.384615384615385</v>
      </c>
      <c r="B95" s="14">
        <f t="shared" si="30"/>
        <v>0</v>
      </c>
      <c r="C95" s="14">
        <f t="shared" si="31"/>
        <v>25</v>
      </c>
      <c r="D95" s="14">
        <f t="shared" si="32"/>
        <v>0</v>
      </c>
      <c r="E95" s="14" t="e">
        <f t="shared" si="0"/>
        <v>#REF!</v>
      </c>
      <c r="F95" s="3" t="s">
        <v>42</v>
      </c>
      <c r="G95" s="3" t="s">
        <v>254</v>
      </c>
      <c r="H95" s="3" t="s">
        <v>255</v>
      </c>
      <c r="I95" s="17" t="s">
        <v>219</v>
      </c>
      <c r="J95" s="18" t="s">
        <v>177</v>
      </c>
      <c r="K95" s="3" t="s">
        <v>72</v>
      </c>
      <c r="L95" s="3" t="s">
        <v>72</v>
      </c>
      <c r="M95" s="3" t="s">
        <v>72</v>
      </c>
      <c r="N95" s="3" t="s">
        <v>72</v>
      </c>
      <c r="O95" s="3" t="s">
        <v>72</v>
      </c>
      <c r="P95" s="3" t="s">
        <v>72</v>
      </c>
      <c r="Q95" s="3" t="s">
        <v>72</v>
      </c>
      <c r="R95" s="3" t="s">
        <v>72</v>
      </c>
      <c r="S95" s="3" t="s">
        <v>72</v>
      </c>
      <c r="T95" s="3" t="s">
        <v>72</v>
      </c>
      <c r="U95" s="3" t="s">
        <v>72</v>
      </c>
      <c r="V95" s="3" t="s">
        <v>72</v>
      </c>
      <c r="W95" s="3" t="s">
        <v>72</v>
      </c>
      <c r="X95" s="3" t="s">
        <v>72</v>
      </c>
      <c r="Y95" s="3" t="s">
        <v>72</v>
      </c>
      <c r="Z95" s="3" t="s">
        <v>72</v>
      </c>
      <c r="AA95" s="3" t="s">
        <v>72</v>
      </c>
      <c r="AB95" s="3" t="s">
        <v>72</v>
      </c>
      <c r="AC95" s="3" t="s">
        <v>72</v>
      </c>
      <c r="AD95" s="3" t="s">
        <v>72</v>
      </c>
      <c r="AE95" s="3" t="s">
        <v>72</v>
      </c>
      <c r="AF95" s="3" t="s">
        <v>72</v>
      </c>
      <c r="AG95" s="3" t="s">
        <v>72</v>
      </c>
      <c r="AH95" s="3" t="s">
        <v>72</v>
      </c>
      <c r="AI95" s="3" t="s">
        <v>72</v>
      </c>
      <c r="AJ95" s="3" t="s">
        <v>72</v>
      </c>
      <c r="AK95" s="3" t="s">
        <v>72</v>
      </c>
      <c r="AL95" s="3" t="s">
        <v>72</v>
      </c>
      <c r="AM95" s="3" t="s">
        <v>72</v>
      </c>
      <c r="AN95" s="3" t="s">
        <v>72</v>
      </c>
      <c r="AO95" s="3" t="s">
        <v>72</v>
      </c>
      <c r="AP95" s="3" t="s">
        <v>72</v>
      </c>
      <c r="AQ95" s="3" t="s">
        <v>72</v>
      </c>
      <c r="AR95" s="3" t="s">
        <v>72</v>
      </c>
      <c r="AS95" s="3" t="s">
        <v>72</v>
      </c>
      <c r="AT95" s="3" t="s">
        <v>72</v>
      </c>
      <c r="AU95" s="3" t="s">
        <v>72</v>
      </c>
      <c r="AV95" s="3" t="s">
        <v>72</v>
      </c>
      <c r="AW95" s="3" t="s">
        <v>72</v>
      </c>
      <c r="AX95" s="3" t="s">
        <v>72</v>
      </c>
      <c r="AY95" s="3">
        <f t="shared" si="33"/>
        <v>65</v>
      </c>
      <c r="AZ95" s="3">
        <f t="shared" si="34"/>
        <v>10</v>
      </c>
      <c r="BA95" s="3">
        <f t="shared" si="35"/>
        <v>0</v>
      </c>
      <c r="BB95" s="3">
        <f t="shared" si="21"/>
        <v>1</v>
      </c>
      <c r="BD95" s="3">
        <f t="shared" si="36"/>
        <v>17</v>
      </c>
      <c r="BE95" s="3">
        <f t="shared" si="37"/>
        <v>0</v>
      </c>
      <c r="BF95" s="3">
        <f t="shared" si="38"/>
        <v>8</v>
      </c>
      <c r="BG95" s="3">
        <f t="shared" si="39"/>
        <v>40</v>
      </c>
      <c r="BH95" s="3">
        <f t="shared" si="40"/>
        <v>10</v>
      </c>
      <c r="BI95" s="3">
        <f t="shared" si="1"/>
        <v>2</v>
      </c>
      <c r="BJ95" s="3">
        <f t="shared" si="41"/>
        <v>8</v>
      </c>
      <c r="BK95" s="3">
        <f t="shared" si="42"/>
        <v>0</v>
      </c>
      <c r="BL95" s="3">
        <f t="shared" si="43"/>
        <v>8</v>
      </c>
      <c r="BM95" s="3" t="e">
        <f t="shared" si="2"/>
        <v>#REF!</v>
      </c>
      <c r="BN95" s="3" t="e">
        <f t="shared" si="3"/>
        <v>#REF!</v>
      </c>
      <c r="BO95" s="3">
        <f t="shared" si="4"/>
        <v>2</v>
      </c>
      <c r="BP95" s="3" t="e">
        <f t="shared" si="5"/>
        <v>#REF!</v>
      </c>
      <c r="BQ95" s="3" t="e">
        <f t="shared" si="6"/>
        <v>#REF!</v>
      </c>
      <c r="BR95" s="3">
        <f t="shared" si="7"/>
        <v>2</v>
      </c>
      <c r="BS95" s="19" t="e">
        <f t="shared" si="8"/>
        <v>#REF!</v>
      </c>
      <c r="BT95" s="19" t="e">
        <f t="shared" si="9"/>
        <v>#REF!</v>
      </c>
      <c r="BU95" s="19">
        <f t="shared" si="10"/>
        <v>2</v>
      </c>
      <c r="BV95" s="19" t="e">
        <f t="shared" si="11"/>
        <v>#REF!</v>
      </c>
      <c r="BW95" s="19" t="e">
        <f t="shared" si="12"/>
        <v>#REF!</v>
      </c>
      <c r="BX95" s="19">
        <f t="shared" si="13"/>
        <v>2</v>
      </c>
    </row>
    <row r="96" spans="1:76" ht="15.75" customHeight="1" thickBot="1" x14ac:dyDescent="0.25">
      <c r="A96" s="14">
        <f t="shared" si="14"/>
        <v>18.75</v>
      </c>
      <c r="B96" s="14">
        <f t="shared" si="30"/>
        <v>0</v>
      </c>
      <c r="C96" s="14">
        <f t="shared" si="31"/>
        <v>30.76923076923077</v>
      </c>
      <c r="D96" s="14">
        <f t="shared" si="32"/>
        <v>0</v>
      </c>
      <c r="E96" s="14" t="e">
        <f t="shared" si="0"/>
        <v>#REF!</v>
      </c>
      <c r="F96" s="3" t="s">
        <v>42</v>
      </c>
      <c r="G96" s="3" t="s">
        <v>256</v>
      </c>
      <c r="H96" s="3" t="s">
        <v>257</v>
      </c>
      <c r="I96" s="17" t="s">
        <v>245</v>
      </c>
      <c r="J96" s="18" t="s">
        <v>177</v>
      </c>
      <c r="K96" s="3" t="s">
        <v>72</v>
      </c>
      <c r="L96" s="3" t="s">
        <v>72</v>
      </c>
      <c r="M96" s="3" t="s">
        <v>72</v>
      </c>
      <c r="N96" s="3" t="s">
        <v>72</v>
      </c>
      <c r="O96" s="3" t="s">
        <v>72</v>
      </c>
      <c r="P96" s="3" t="s">
        <v>72</v>
      </c>
      <c r="Q96" s="3" t="s">
        <v>72</v>
      </c>
      <c r="R96" s="3" t="s">
        <v>72</v>
      </c>
      <c r="S96" s="3" t="s">
        <v>72</v>
      </c>
      <c r="T96" s="3" t="s">
        <v>72</v>
      </c>
      <c r="U96" s="3" t="s">
        <v>72</v>
      </c>
      <c r="V96" s="3" t="s">
        <v>72</v>
      </c>
      <c r="W96" s="3" t="s">
        <v>72</v>
      </c>
      <c r="X96" s="3" t="s">
        <v>72</v>
      </c>
      <c r="Y96" s="3" t="s">
        <v>72</v>
      </c>
      <c r="Z96" s="3" t="s">
        <v>72</v>
      </c>
      <c r="AA96" s="3" t="s">
        <v>47</v>
      </c>
      <c r="AB96" s="3" t="s">
        <v>72</v>
      </c>
      <c r="AC96" s="3" t="s">
        <v>72</v>
      </c>
      <c r="AD96" s="3" t="s">
        <v>47</v>
      </c>
      <c r="AE96" s="3" t="s">
        <v>72</v>
      </c>
      <c r="AF96" s="3" t="s">
        <v>72</v>
      </c>
      <c r="AG96" s="3" t="s">
        <v>72</v>
      </c>
      <c r="AH96" s="3" t="s">
        <v>72</v>
      </c>
      <c r="AI96" s="3" t="s">
        <v>72</v>
      </c>
      <c r="AJ96" s="3" t="s">
        <v>59</v>
      </c>
      <c r="AK96" s="3" t="s">
        <v>72</v>
      </c>
      <c r="AL96" s="3" t="s">
        <v>72</v>
      </c>
      <c r="AM96" s="3" t="s">
        <v>72</v>
      </c>
      <c r="AN96" s="3" t="s">
        <v>72</v>
      </c>
      <c r="AO96" s="3" t="s">
        <v>72</v>
      </c>
      <c r="AP96" s="3" t="s">
        <v>72</v>
      </c>
      <c r="AQ96" s="3" t="s">
        <v>72</v>
      </c>
      <c r="AR96" s="3" t="s">
        <v>72</v>
      </c>
      <c r="AS96" s="3" t="s">
        <v>72</v>
      </c>
      <c r="AT96" s="3" t="s">
        <v>72</v>
      </c>
      <c r="AU96" s="3" t="s">
        <v>72</v>
      </c>
      <c r="AV96" s="3" t="s">
        <v>72</v>
      </c>
      <c r="AW96" s="3" t="s">
        <v>72</v>
      </c>
      <c r="AX96" s="3" t="s">
        <v>72</v>
      </c>
      <c r="AY96" s="3">
        <f t="shared" si="33"/>
        <v>64</v>
      </c>
      <c r="AZ96" s="3">
        <f t="shared" si="34"/>
        <v>12</v>
      </c>
      <c r="BA96" s="3">
        <f t="shared" si="35"/>
        <v>1</v>
      </c>
      <c r="BB96" s="3">
        <f t="shared" si="21"/>
        <v>1</v>
      </c>
      <c r="BD96" s="3">
        <f t="shared" si="36"/>
        <v>17</v>
      </c>
      <c r="BE96" s="3">
        <f t="shared" si="37"/>
        <v>0</v>
      </c>
      <c r="BF96" s="3">
        <f t="shared" si="38"/>
        <v>8</v>
      </c>
      <c r="BG96" s="3">
        <f t="shared" si="39"/>
        <v>39</v>
      </c>
      <c r="BH96" s="3">
        <f t="shared" si="40"/>
        <v>12</v>
      </c>
      <c r="BI96" s="3">
        <f t="shared" si="1"/>
        <v>2</v>
      </c>
      <c r="BJ96" s="3">
        <f t="shared" si="41"/>
        <v>8</v>
      </c>
      <c r="BK96" s="3">
        <f t="shared" si="42"/>
        <v>0</v>
      </c>
      <c r="BL96" s="3">
        <f t="shared" si="43"/>
        <v>8</v>
      </c>
      <c r="BM96" s="3" t="e">
        <f t="shared" si="2"/>
        <v>#REF!</v>
      </c>
      <c r="BN96" s="3" t="e">
        <f t="shared" si="3"/>
        <v>#REF!</v>
      </c>
      <c r="BO96" s="3">
        <f t="shared" si="4"/>
        <v>2</v>
      </c>
      <c r="BP96" s="3" t="e">
        <f t="shared" si="5"/>
        <v>#REF!</v>
      </c>
      <c r="BQ96" s="3" t="e">
        <f t="shared" si="6"/>
        <v>#REF!</v>
      </c>
      <c r="BR96" s="3">
        <f t="shared" si="7"/>
        <v>2</v>
      </c>
      <c r="BS96" s="19" t="e">
        <f t="shared" si="8"/>
        <v>#REF!</v>
      </c>
      <c r="BT96" s="19" t="e">
        <f t="shared" si="9"/>
        <v>#REF!</v>
      </c>
      <c r="BU96" s="19">
        <f t="shared" si="10"/>
        <v>2</v>
      </c>
      <c r="BV96" s="19" t="e">
        <f t="shared" si="11"/>
        <v>#REF!</v>
      </c>
      <c r="BW96" s="19" t="e">
        <f t="shared" si="12"/>
        <v>#REF!</v>
      </c>
      <c r="BX96" s="19">
        <f t="shared" si="13"/>
        <v>2</v>
      </c>
    </row>
    <row r="97" spans="1:76" ht="15.75" customHeight="1" thickBot="1" x14ac:dyDescent="0.25">
      <c r="A97" s="14">
        <f t="shared" si="14"/>
        <v>15.384615384615385</v>
      </c>
      <c r="B97" s="14">
        <f t="shared" si="30"/>
        <v>0</v>
      </c>
      <c r="C97" s="14">
        <f t="shared" si="31"/>
        <v>25</v>
      </c>
      <c r="D97" s="14">
        <f t="shared" si="32"/>
        <v>0</v>
      </c>
      <c r="E97" s="14" t="e">
        <f t="shared" si="0"/>
        <v>#REF!</v>
      </c>
      <c r="F97" s="3" t="s">
        <v>42</v>
      </c>
      <c r="G97" s="3" t="s">
        <v>258</v>
      </c>
      <c r="H97" s="3" t="s">
        <v>259</v>
      </c>
      <c r="I97" s="17" t="s">
        <v>208</v>
      </c>
      <c r="J97" s="18" t="s">
        <v>177</v>
      </c>
      <c r="K97" s="3" t="s">
        <v>72</v>
      </c>
      <c r="L97" s="3" t="s">
        <v>72</v>
      </c>
      <c r="M97" s="3" t="s">
        <v>72</v>
      </c>
      <c r="N97" s="3" t="s">
        <v>72</v>
      </c>
      <c r="O97" s="3" t="s">
        <v>72</v>
      </c>
      <c r="P97" s="3" t="s">
        <v>72</v>
      </c>
      <c r="Q97" s="3" t="s">
        <v>72</v>
      </c>
      <c r="R97" s="3" t="s">
        <v>72</v>
      </c>
      <c r="S97" s="3" t="s">
        <v>72</v>
      </c>
      <c r="T97" s="3" t="s">
        <v>72</v>
      </c>
      <c r="U97" s="3" t="s">
        <v>72</v>
      </c>
      <c r="V97" s="3" t="s">
        <v>72</v>
      </c>
      <c r="W97" s="3" t="s">
        <v>72</v>
      </c>
      <c r="X97" s="3" t="s">
        <v>72</v>
      </c>
      <c r="Y97" s="3" t="s">
        <v>72</v>
      </c>
      <c r="Z97" s="3" t="s">
        <v>72</v>
      </c>
      <c r="AA97" s="3" t="s">
        <v>72</v>
      </c>
      <c r="AB97" s="3" t="s">
        <v>72</v>
      </c>
      <c r="AC97" s="3" t="s">
        <v>72</v>
      </c>
      <c r="AD97" s="3" t="s">
        <v>72</v>
      </c>
      <c r="AE97" s="3" t="s">
        <v>72</v>
      </c>
      <c r="AF97" s="3" t="s">
        <v>72</v>
      </c>
      <c r="AG97" s="3" t="s">
        <v>72</v>
      </c>
      <c r="AH97" s="3" t="s">
        <v>72</v>
      </c>
      <c r="AI97" s="3" t="s">
        <v>72</v>
      </c>
      <c r="AJ97" s="3" t="s">
        <v>72</v>
      </c>
      <c r="AK97" s="3" t="s">
        <v>72</v>
      </c>
      <c r="AL97" s="3" t="s">
        <v>72</v>
      </c>
      <c r="AM97" s="3" t="s">
        <v>72</v>
      </c>
      <c r="AN97" s="3" t="s">
        <v>72</v>
      </c>
      <c r="AO97" s="3" t="s">
        <v>72</v>
      </c>
      <c r="AP97" s="3" t="s">
        <v>72</v>
      </c>
      <c r="AQ97" s="3" t="s">
        <v>72</v>
      </c>
      <c r="AR97" s="3" t="s">
        <v>72</v>
      </c>
      <c r="AS97" s="3" t="s">
        <v>72</v>
      </c>
      <c r="AT97" s="3" t="s">
        <v>72</v>
      </c>
      <c r="AU97" s="3" t="s">
        <v>72</v>
      </c>
      <c r="AV97" s="3" t="s">
        <v>72</v>
      </c>
      <c r="AW97" s="3" t="s">
        <v>72</v>
      </c>
      <c r="AX97" s="3" t="s">
        <v>72</v>
      </c>
      <c r="AY97" s="3">
        <f t="shared" si="33"/>
        <v>65</v>
      </c>
      <c r="AZ97" s="3">
        <f t="shared" si="34"/>
        <v>10</v>
      </c>
      <c r="BA97" s="3">
        <f t="shared" si="35"/>
        <v>0</v>
      </c>
      <c r="BB97" s="3">
        <f t="shared" si="21"/>
        <v>1</v>
      </c>
      <c r="BD97" s="3">
        <f t="shared" si="36"/>
        <v>17</v>
      </c>
      <c r="BE97" s="3">
        <f t="shared" si="37"/>
        <v>0</v>
      </c>
      <c r="BF97" s="3">
        <f t="shared" si="38"/>
        <v>8</v>
      </c>
      <c r="BG97" s="3">
        <f t="shared" si="39"/>
        <v>40</v>
      </c>
      <c r="BH97" s="3">
        <f t="shared" si="40"/>
        <v>10</v>
      </c>
      <c r="BI97" s="3">
        <f t="shared" si="1"/>
        <v>2</v>
      </c>
      <c r="BJ97" s="3">
        <f t="shared" si="41"/>
        <v>8</v>
      </c>
      <c r="BK97" s="3">
        <f t="shared" si="42"/>
        <v>0</v>
      </c>
      <c r="BL97" s="3">
        <f t="shared" si="43"/>
        <v>8</v>
      </c>
      <c r="BM97" s="3" t="e">
        <f t="shared" si="2"/>
        <v>#REF!</v>
      </c>
      <c r="BN97" s="3" t="e">
        <f t="shared" si="3"/>
        <v>#REF!</v>
      </c>
      <c r="BO97" s="3">
        <f t="shared" si="4"/>
        <v>2</v>
      </c>
      <c r="BP97" s="3" t="e">
        <f t="shared" si="5"/>
        <v>#REF!</v>
      </c>
      <c r="BQ97" s="3" t="e">
        <f t="shared" si="6"/>
        <v>#REF!</v>
      </c>
      <c r="BR97" s="3">
        <f t="shared" si="7"/>
        <v>2</v>
      </c>
      <c r="BS97" s="19" t="e">
        <f t="shared" si="8"/>
        <v>#REF!</v>
      </c>
      <c r="BT97" s="19" t="e">
        <f t="shared" si="9"/>
        <v>#REF!</v>
      </c>
      <c r="BU97" s="19">
        <f t="shared" si="10"/>
        <v>2</v>
      </c>
      <c r="BV97" s="19" t="e">
        <f t="shared" si="11"/>
        <v>#REF!</v>
      </c>
      <c r="BW97" s="19" t="e">
        <f t="shared" si="12"/>
        <v>#REF!</v>
      </c>
      <c r="BX97" s="19">
        <f t="shared" si="13"/>
        <v>2</v>
      </c>
    </row>
    <row r="98" spans="1:76" ht="15.75" customHeight="1" thickBot="1" x14ac:dyDescent="0.25">
      <c r="A98" s="14">
        <f t="shared" si="14"/>
        <v>25</v>
      </c>
      <c r="B98" s="14">
        <f t="shared" si="30"/>
        <v>0</v>
      </c>
      <c r="C98" s="14">
        <f t="shared" si="31"/>
        <v>33.333333333333329</v>
      </c>
      <c r="D98" s="14">
        <f t="shared" si="32"/>
        <v>37.5</v>
      </c>
      <c r="E98" s="14" t="e">
        <f t="shared" si="0"/>
        <v>#REF!</v>
      </c>
      <c r="F98" s="3" t="s">
        <v>42</v>
      </c>
      <c r="G98" s="3" t="s">
        <v>260</v>
      </c>
      <c r="H98" s="3" t="s">
        <v>261</v>
      </c>
      <c r="I98" s="17" t="s">
        <v>211</v>
      </c>
      <c r="J98" s="18" t="s">
        <v>177</v>
      </c>
      <c r="K98" s="3" t="s">
        <v>72</v>
      </c>
      <c r="L98" s="3" t="s">
        <v>72</v>
      </c>
      <c r="M98" s="3" t="s">
        <v>72</v>
      </c>
      <c r="N98" s="3" t="s">
        <v>72</v>
      </c>
      <c r="O98" s="3" t="s">
        <v>72</v>
      </c>
      <c r="P98" s="3" t="s">
        <v>72</v>
      </c>
      <c r="Q98" s="3" t="s">
        <v>72</v>
      </c>
      <c r="R98" s="3" t="s">
        <v>72</v>
      </c>
      <c r="S98" s="3" t="s">
        <v>72</v>
      </c>
      <c r="T98" s="3" t="s">
        <v>72</v>
      </c>
      <c r="U98" s="3" t="s">
        <v>72</v>
      </c>
      <c r="V98" s="3" t="s">
        <v>72</v>
      </c>
      <c r="W98" s="3" t="s">
        <v>72</v>
      </c>
      <c r="X98" s="3" t="s">
        <v>72</v>
      </c>
      <c r="Y98" s="3" t="s">
        <v>72</v>
      </c>
      <c r="Z98" s="3" t="s">
        <v>72</v>
      </c>
      <c r="AA98" s="3" t="s">
        <v>47</v>
      </c>
      <c r="AB98" s="3" t="s">
        <v>72</v>
      </c>
      <c r="AC98" s="3" t="s">
        <v>72</v>
      </c>
      <c r="AD98" s="3" t="s">
        <v>72</v>
      </c>
      <c r="AE98" s="3" t="s">
        <v>72</v>
      </c>
      <c r="AF98" s="3" t="s">
        <v>72</v>
      </c>
      <c r="AG98" s="3" t="s">
        <v>72</v>
      </c>
      <c r="AH98" s="3" t="s">
        <v>47</v>
      </c>
      <c r="AI98" s="3" t="s">
        <v>47</v>
      </c>
      <c r="AJ98" s="3" t="s">
        <v>59</v>
      </c>
      <c r="AK98" s="3" t="s">
        <v>72</v>
      </c>
      <c r="AL98" s="3" t="s">
        <v>72</v>
      </c>
      <c r="AM98" s="3" t="s">
        <v>72</v>
      </c>
      <c r="AN98" s="3" t="s">
        <v>47</v>
      </c>
      <c r="AO98" s="3" t="s">
        <v>47</v>
      </c>
      <c r="AP98" s="3" t="s">
        <v>72</v>
      </c>
      <c r="AQ98" s="3" t="s">
        <v>72</v>
      </c>
      <c r="AR98" s="3" t="s">
        <v>47</v>
      </c>
      <c r="AS98" s="3" t="s">
        <v>72</v>
      </c>
      <c r="AT98" s="3" t="s">
        <v>72</v>
      </c>
      <c r="AU98" s="3" t="s">
        <v>72</v>
      </c>
      <c r="AV98" s="3" t="s">
        <v>72</v>
      </c>
      <c r="AW98" s="3" t="s">
        <v>72</v>
      </c>
      <c r="AX98" s="3" t="s">
        <v>72</v>
      </c>
      <c r="AY98" s="3">
        <f t="shared" si="33"/>
        <v>64</v>
      </c>
      <c r="AZ98" s="3">
        <f t="shared" si="34"/>
        <v>16</v>
      </c>
      <c r="BA98" s="3">
        <f t="shared" si="35"/>
        <v>1</v>
      </c>
      <c r="BB98" s="3">
        <f t="shared" si="21"/>
        <v>1</v>
      </c>
      <c r="BD98" s="3">
        <f t="shared" si="36"/>
        <v>17</v>
      </c>
      <c r="BE98" s="3">
        <f t="shared" si="37"/>
        <v>0</v>
      </c>
      <c r="BF98" s="3">
        <f t="shared" si="38"/>
        <v>8</v>
      </c>
      <c r="BG98" s="3">
        <f t="shared" si="39"/>
        <v>39</v>
      </c>
      <c r="BH98" s="3">
        <f t="shared" si="40"/>
        <v>13</v>
      </c>
      <c r="BI98" s="3">
        <f t="shared" si="1"/>
        <v>2</v>
      </c>
      <c r="BJ98" s="3">
        <f t="shared" si="41"/>
        <v>8</v>
      </c>
      <c r="BK98" s="3">
        <f t="shared" si="42"/>
        <v>3</v>
      </c>
      <c r="BL98" s="3">
        <f t="shared" si="43"/>
        <v>8</v>
      </c>
      <c r="BM98" s="3" t="e">
        <f t="shared" si="2"/>
        <v>#REF!</v>
      </c>
      <c r="BN98" s="3" t="e">
        <f t="shared" si="3"/>
        <v>#REF!</v>
      </c>
      <c r="BO98" s="3">
        <f t="shared" si="4"/>
        <v>2</v>
      </c>
      <c r="BP98" s="3" t="e">
        <f t="shared" si="5"/>
        <v>#REF!</v>
      </c>
      <c r="BQ98" s="3" t="e">
        <f t="shared" si="6"/>
        <v>#REF!</v>
      </c>
      <c r="BR98" s="3">
        <f t="shared" si="7"/>
        <v>2</v>
      </c>
      <c r="BS98" s="19" t="e">
        <f t="shared" si="8"/>
        <v>#REF!</v>
      </c>
      <c r="BT98" s="19" t="e">
        <f t="shared" si="9"/>
        <v>#REF!</v>
      </c>
      <c r="BU98" s="19">
        <f t="shared" si="10"/>
        <v>2</v>
      </c>
      <c r="BV98" s="19" t="e">
        <f t="shared" si="11"/>
        <v>#REF!</v>
      </c>
      <c r="BW98" s="19" t="e">
        <f t="shared" si="12"/>
        <v>#REF!</v>
      </c>
      <c r="BX98" s="19">
        <f t="shared" si="13"/>
        <v>2</v>
      </c>
    </row>
    <row r="99" spans="1:76" ht="15.75" customHeight="1" thickBot="1" x14ac:dyDescent="0.25">
      <c r="A99" s="14">
        <f t="shared" si="14"/>
        <v>15.625</v>
      </c>
      <c r="B99" s="14">
        <f t="shared" si="30"/>
        <v>0</v>
      </c>
      <c r="C99" s="14">
        <f t="shared" si="31"/>
        <v>25</v>
      </c>
      <c r="D99" s="14">
        <f t="shared" si="32"/>
        <v>0</v>
      </c>
      <c r="E99" s="14" t="e">
        <f t="shared" si="0"/>
        <v>#REF!</v>
      </c>
      <c r="F99" s="3" t="s">
        <v>42</v>
      </c>
      <c r="G99" s="3" t="s">
        <v>262</v>
      </c>
      <c r="H99" s="3" t="s">
        <v>263</v>
      </c>
      <c r="I99" s="17" t="s">
        <v>228</v>
      </c>
      <c r="J99" s="18" t="s">
        <v>177</v>
      </c>
      <c r="K99" s="3" t="s">
        <v>72</v>
      </c>
      <c r="L99" s="3" t="s">
        <v>72</v>
      </c>
      <c r="M99" s="3" t="s">
        <v>72</v>
      </c>
      <c r="N99" s="3" t="s">
        <v>72</v>
      </c>
      <c r="O99" s="3" t="s">
        <v>72</v>
      </c>
      <c r="P99" s="3" t="s">
        <v>72</v>
      </c>
      <c r="Q99" s="3" t="s">
        <v>72</v>
      </c>
      <c r="R99" s="3" t="s">
        <v>72</v>
      </c>
      <c r="S99" s="3" t="s">
        <v>72</v>
      </c>
      <c r="T99" s="3" t="s">
        <v>72</v>
      </c>
      <c r="U99" s="3" t="s">
        <v>72</v>
      </c>
      <c r="V99" s="3" t="s">
        <v>72</v>
      </c>
      <c r="W99" s="3" t="s">
        <v>72</v>
      </c>
      <c r="X99" s="3" t="s">
        <v>72</v>
      </c>
      <c r="Y99" s="3" t="s">
        <v>72</v>
      </c>
      <c r="Z99" s="3" t="s">
        <v>72</v>
      </c>
      <c r="AA99" s="3" t="s">
        <v>72</v>
      </c>
      <c r="AB99" s="3" t="s">
        <v>72</v>
      </c>
      <c r="AC99" s="3" t="s">
        <v>72</v>
      </c>
      <c r="AD99" s="3" t="s">
        <v>72</v>
      </c>
      <c r="AE99" s="3" t="s">
        <v>72</v>
      </c>
      <c r="AF99" s="3" t="s">
        <v>72</v>
      </c>
      <c r="AG99" s="3" t="s">
        <v>72</v>
      </c>
      <c r="AH99" s="3" t="s">
        <v>72</v>
      </c>
      <c r="AI99" s="3" t="s">
        <v>72</v>
      </c>
      <c r="AJ99" s="3" t="s">
        <v>72</v>
      </c>
      <c r="AK99" s="3" t="s">
        <v>72</v>
      </c>
      <c r="AL99" s="3" t="s">
        <v>72</v>
      </c>
      <c r="AM99" s="3" t="s">
        <v>72</v>
      </c>
      <c r="AN99" s="3" t="s">
        <v>72</v>
      </c>
      <c r="AO99" s="3" t="s">
        <v>72</v>
      </c>
      <c r="AP99" s="3" t="s">
        <v>72</v>
      </c>
      <c r="AQ99" s="3" t="s">
        <v>72</v>
      </c>
      <c r="AR99" s="3" t="s">
        <v>72</v>
      </c>
      <c r="AS99" s="3" t="s">
        <v>72</v>
      </c>
      <c r="AT99" s="3" t="s">
        <v>72</v>
      </c>
      <c r="AU99" s="3" t="s">
        <v>59</v>
      </c>
      <c r="AV99" s="3" t="s">
        <v>72</v>
      </c>
      <c r="AW99" s="3" t="s">
        <v>72</v>
      </c>
      <c r="AX99" s="3" t="s">
        <v>72</v>
      </c>
      <c r="AY99" s="3">
        <f t="shared" si="33"/>
        <v>64</v>
      </c>
      <c r="AZ99" s="3">
        <f t="shared" si="34"/>
        <v>10</v>
      </c>
      <c r="BA99" s="3">
        <f t="shared" si="35"/>
        <v>1</v>
      </c>
      <c r="BB99" s="3">
        <f t="shared" si="21"/>
        <v>1</v>
      </c>
      <c r="BD99" s="3">
        <f t="shared" si="36"/>
        <v>17</v>
      </c>
      <c r="BE99" s="3">
        <f t="shared" si="37"/>
        <v>0</v>
      </c>
      <c r="BF99" s="3">
        <f t="shared" si="38"/>
        <v>8</v>
      </c>
      <c r="BG99" s="3">
        <f t="shared" si="39"/>
        <v>40</v>
      </c>
      <c r="BH99" s="3">
        <f t="shared" si="40"/>
        <v>10</v>
      </c>
      <c r="BI99" s="3">
        <f t="shared" si="1"/>
        <v>2</v>
      </c>
      <c r="BJ99" s="3">
        <f t="shared" si="41"/>
        <v>7</v>
      </c>
      <c r="BK99" s="3">
        <f t="shared" si="42"/>
        <v>0</v>
      </c>
      <c r="BL99" s="3">
        <f t="shared" si="43"/>
        <v>8</v>
      </c>
      <c r="BM99" s="3" t="e">
        <f t="shared" si="2"/>
        <v>#REF!</v>
      </c>
      <c r="BN99" s="3" t="e">
        <f t="shared" si="3"/>
        <v>#REF!</v>
      </c>
      <c r="BO99" s="3">
        <f t="shared" si="4"/>
        <v>2</v>
      </c>
      <c r="BP99" s="3" t="e">
        <f t="shared" si="5"/>
        <v>#REF!</v>
      </c>
      <c r="BQ99" s="3" t="e">
        <f t="shared" si="6"/>
        <v>#REF!</v>
      </c>
      <c r="BR99" s="3">
        <f t="shared" si="7"/>
        <v>2</v>
      </c>
      <c r="BS99" s="19" t="e">
        <f t="shared" si="8"/>
        <v>#REF!</v>
      </c>
      <c r="BT99" s="19" t="e">
        <f t="shared" si="9"/>
        <v>#REF!</v>
      </c>
      <c r="BU99" s="19">
        <f t="shared" si="10"/>
        <v>2</v>
      </c>
      <c r="BV99" s="19" t="e">
        <f t="shared" si="11"/>
        <v>#REF!</v>
      </c>
      <c r="BW99" s="19" t="e">
        <f t="shared" si="12"/>
        <v>#REF!</v>
      </c>
      <c r="BX99" s="19">
        <f t="shared" si="13"/>
        <v>2</v>
      </c>
    </row>
    <row r="100" spans="1:76" ht="15.75" customHeight="1" thickBot="1" x14ac:dyDescent="0.25">
      <c r="A100" s="14">
        <f t="shared" si="14"/>
        <v>16.666666666666664</v>
      </c>
      <c r="B100" s="14">
        <f t="shared" si="30"/>
        <v>0</v>
      </c>
      <c r="C100" s="14">
        <f t="shared" si="31"/>
        <v>25</v>
      </c>
      <c r="D100" s="14">
        <f t="shared" si="32"/>
        <v>0</v>
      </c>
      <c r="E100" s="14" t="e">
        <f t="shared" si="0"/>
        <v>#REF!</v>
      </c>
      <c r="F100" s="3" t="s">
        <v>42</v>
      </c>
      <c r="G100" s="3" t="s">
        <v>264</v>
      </c>
      <c r="H100" s="3" t="s">
        <v>265</v>
      </c>
      <c r="I100" s="17" t="s">
        <v>248</v>
      </c>
      <c r="J100" s="18" t="s">
        <v>177</v>
      </c>
      <c r="K100" s="3" t="s">
        <v>59</v>
      </c>
      <c r="L100" s="3" t="s">
        <v>72</v>
      </c>
      <c r="M100" s="3" t="s">
        <v>72</v>
      </c>
      <c r="N100" s="3" t="s">
        <v>72</v>
      </c>
      <c r="O100" s="3" t="s">
        <v>72</v>
      </c>
      <c r="P100" s="3" t="s">
        <v>72</v>
      </c>
      <c r="Q100" s="3" t="s">
        <v>72</v>
      </c>
      <c r="R100" s="3" t="s">
        <v>72</v>
      </c>
      <c r="S100" s="3" t="s">
        <v>72</v>
      </c>
      <c r="T100" s="3" t="s">
        <v>72</v>
      </c>
      <c r="U100" s="3" t="s">
        <v>72</v>
      </c>
      <c r="V100" s="3" t="s">
        <v>72</v>
      </c>
      <c r="W100" s="3" t="s">
        <v>72</v>
      </c>
      <c r="X100" s="3" t="s">
        <v>72</v>
      </c>
      <c r="Y100" s="3" t="s">
        <v>72</v>
      </c>
      <c r="Z100" s="3" t="s">
        <v>72</v>
      </c>
      <c r="AA100" s="3" t="s">
        <v>72</v>
      </c>
      <c r="AB100" s="3" t="s">
        <v>72</v>
      </c>
      <c r="AC100" s="3" t="s">
        <v>72</v>
      </c>
      <c r="AD100" s="3" t="s">
        <v>72</v>
      </c>
      <c r="AE100" s="3" t="s">
        <v>72</v>
      </c>
      <c r="AF100" s="3" t="s">
        <v>72</v>
      </c>
      <c r="AG100" s="3" t="s">
        <v>72</v>
      </c>
      <c r="AH100" s="3" t="s">
        <v>72</v>
      </c>
      <c r="AI100" s="3" t="s">
        <v>72</v>
      </c>
      <c r="AJ100" s="3" t="s">
        <v>72</v>
      </c>
      <c r="AK100" s="3" t="s">
        <v>72</v>
      </c>
      <c r="AL100" s="3" t="s">
        <v>72</v>
      </c>
      <c r="AM100" s="3" t="s">
        <v>72</v>
      </c>
      <c r="AN100" s="3" t="s">
        <v>72</v>
      </c>
      <c r="AO100" s="3" t="s">
        <v>72</v>
      </c>
      <c r="AP100" s="3" t="s">
        <v>72</v>
      </c>
      <c r="AQ100" s="3" t="s">
        <v>72</v>
      </c>
      <c r="AR100" s="3" t="s">
        <v>72</v>
      </c>
      <c r="AS100" s="3" t="s">
        <v>72</v>
      </c>
      <c r="AT100" s="3" t="s">
        <v>72</v>
      </c>
      <c r="AU100" s="3" t="s">
        <v>72</v>
      </c>
      <c r="AV100" s="3" t="s">
        <v>72</v>
      </c>
      <c r="AW100" s="3" t="s">
        <v>72</v>
      </c>
      <c r="AX100" s="3" t="s">
        <v>72</v>
      </c>
      <c r="AY100" s="3">
        <f t="shared" si="33"/>
        <v>60</v>
      </c>
      <c r="AZ100" s="3">
        <f t="shared" si="34"/>
        <v>10</v>
      </c>
      <c r="BA100" s="3">
        <f t="shared" si="35"/>
        <v>5</v>
      </c>
      <c r="BB100" s="3">
        <f t="shared" si="21"/>
        <v>1</v>
      </c>
      <c r="BD100" s="3">
        <f t="shared" si="36"/>
        <v>12</v>
      </c>
      <c r="BE100" s="3">
        <f t="shared" si="37"/>
        <v>0</v>
      </c>
      <c r="BF100" s="3">
        <f t="shared" si="38"/>
        <v>8</v>
      </c>
      <c r="BG100" s="3">
        <f t="shared" si="39"/>
        <v>40</v>
      </c>
      <c r="BH100" s="3">
        <f t="shared" si="40"/>
        <v>10</v>
      </c>
      <c r="BI100" s="3">
        <f t="shared" si="1"/>
        <v>2</v>
      </c>
      <c r="BJ100" s="3">
        <f t="shared" si="41"/>
        <v>8</v>
      </c>
      <c r="BK100" s="3">
        <f t="shared" si="42"/>
        <v>0</v>
      </c>
      <c r="BL100" s="3">
        <f t="shared" si="43"/>
        <v>8</v>
      </c>
      <c r="BM100" s="3" t="e">
        <f t="shared" si="2"/>
        <v>#REF!</v>
      </c>
      <c r="BN100" s="3" t="e">
        <f t="shared" si="3"/>
        <v>#REF!</v>
      </c>
      <c r="BO100" s="3">
        <f t="shared" si="4"/>
        <v>2</v>
      </c>
      <c r="BP100" s="3" t="e">
        <f t="shared" si="5"/>
        <v>#REF!</v>
      </c>
      <c r="BQ100" s="3" t="e">
        <f t="shared" si="6"/>
        <v>#REF!</v>
      </c>
      <c r="BR100" s="3">
        <f t="shared" si="7"/>
        <v>2</v>
      </c>
      <c r="BS100" s="19" t="e">
        <f t="shared" si="8"/>
        <v>#REF!</v>
      </c>
      <c r="BT100" s="19" t="e">
        <f t="shared" si="9"/>
        <v>#REF!</v>
      </c>
      <c r="BU100" s="19">
        <f t="shared" si="10"/>
        <v>2</v>
      </c>
      <c r="BV100" s="19" t="e">
        <f t="shared" si="11"/>
        <v>#REF!</v>
      </c>
      <c r="BW100" s="19" t="e">
        <f t="shared" si="12"/>
        <v>#REF!</v>
      </c>
      <c r="BX100" s="19">
        <f t="shared" si="13"/>
        <v>2</v>
      </c>
    </row>
    <row r="101" spans="1:76" ht="15.75" customHeight="1" thickBot="1" x14ac:dyDescent="0.25">
      <c r="A101" s="14">
        <f t="shared" si="14"/>
        <v>16.393442622950818</v>
      </c>
      <c r="B101" s="14">
        <f t="shared" si="30"/>
        <v>0</v>
      </c>
      <c r="C101" s="14">
        <f t="shared" si="31"/>
        <v>25.641025641025639</v>
      </c>
      <c r="D101" s="14">
        <f t="shared" si="32"/>
        <v>0</v>
      </c>
      <c r="E101" s="14" t="e">
        <f t="shared" si="0"/>
        <v>#REF!</v>
      </c>
      <c r="F101" s="3" t="s">
        <v>42</v>
      </c>
      <c r="G101" s="3" t="s">
        <v>266</v>
      </c>
      <c r="H101" s="3" t="s">
        <v>267</v>
      </c>
      <c r="I101" s="17" t="s">
        <v>176</v>
      </c>
      <c r="J101" s="18" t="s">
        <v>177</v>
      </c>
      <c r="K101" s="3" t="s">
        <v>72</v>
      </c>
      <c r="L101" s="3" t="s">
        <v>72</v>
      </c>
      <c r="M101" s="3" t="s">
        <v>72</v>
      </c>
      <c r="N101" s="3" t="s">
        <v>72</v>
      </c>
      <c r="O101" s="3" t="s">
        <v>72</v>
      </c>
      <c r="P101" s="3" t="s">
        <v>72</v>
      </c>
      <c r="Q101" s="3" t="s">
        <v>72</v>
      </c>
      <c r="R101" s="3" t="s">
        <v>72</v>
      </c>
      <c r="S101" s="3" t="s">
        <v>72</v>
      </c>
      <c r="T101" s="3" t="s">
        <v>72</v>
      </c>
      <c r="U101" s="3" t="s">
        <v>72</v>
      </c>
      <c r="V101" s="3" t="s">
        <v>72</v>
      </c>
      <c r="W101" s="3" t="s">
        <v>59</v>
      </c>
      <c r="X101" s="3" t="s">
        <v>59</v>
      </c>
      <c r="Y101" s="3" t="s">
        <v>59</v>
      </c>
      <c r="Z101" s="3" t="s">
        <v>72</v>
      </c>
      <c r="AA101" s="3" t="s">
        <v>72</v>
      </c>
      <c r="AB101" s="3" t="s">
        <v>59</v>
      </c>
      <c r="AC101" s="3" t="s">
        <v>72</v>
      </c>
      <c r="AD101" s="3" t="s">
        <v>72</v>
      </c>
      <c r="AE101" s="3" t="s">
        <v>72</v>
      </c>
      <c r="AF101" s="3" t="s">
        <v>72</v>
      </c>
      <c r="AG101" s="3" t="s">
        <v>72</v>
      </c>
      <c r="AH101" s="3" t="s">
        <v>72</v>
      </c>
      <c r="AI101" s="3" t="s">
        <v>72</v>
      </c>
      <c r="AJ101" s="3" t="s">
        <v>72</v>
      </c>
      <c r="AK101" s="3" t="s">
        <v>72</v>
      </c>
      <c r="AL101" s="3" t="s">
        <v>72</v>
      </c>
      <c r="AM101" s="3" t="s">
        <v>72</v>
      </c>
      <c r="AN101" s="3" t="s">
        <v>72</v>
      </c>
      <c r="AO101" s="3" t="s">
        <v>72</v>
      </c>
      <c r="AP101" s="3" t="s">
        <v>72</v>
      </c>
      <c r="AQ101" s="3" t="s">
        <v>72</v>
      </c>
      <c r="AR101" s="3" t="s">
        <v>72</v>
      </c>
      <c r="AS101" s="3" t="s">
        <v>72</v>
      </c>
      <c r="AT101" s="3" t="s">
        <v>72</v>
      </c>
      <c r="AU101" s="3" t="s">
        <v>72</v>
      </c>
      <c r="AV101" s="3" t="s">
        <v>72</v>
      </c>
      <c r="AW101" s="3" t="s">
        <v>72</v>
      </c>
      <c r="AX101" s="3" t="s">
        <v>72</v>
      </c>
      <c r="AY101" s="3">
        <f t="shared" si="33"/>
        <v>61</v>
      </c>
      <c r="AZ101" s="3">
        <f t="shared" si="34"/>
        <v>10</v>
      </c>
      <c r="BA101" s="3">
        <f t="shared" si="35"/>
        <v>4</v>
      </c>
      <c r="BB101" s="3">
        <f t="shared" si="21"/>
        <v>1</v>
      </c>
      <c r="BD101" s="3">
        <f t="shared" si="36"/>
        <v>14</v>
      </c>
      <c r="BE101" s="3">
        <f t="shared" si="37"/>
        <v>0</v>
      </c>
      <c r="BF101" s="3">
        <f t="shared" si="38"/>
        <v>8</v>
      </c>
      <c r="BG101" s="3">
        <f t="shared" si="39"/>
        <v>39</v>
      </c>
      <c r="BH101" s="3">
        <f t="shared" si="40"/>
        <v>10</v>
      </c>
      <c r="BI101" s="3">
        <f t="shared" si="1"/>
        <v>2</v>
      </c>
      <c r="BJ101" s="3">
        <f t="shared" si="41"/>
        <v>8</v>
      </c>
      <c r="BK101" s="3">
        <f t="shared" si="42"/>
        <v>0</v>
      </c>
      <c r="BL101" s="3">
        <f t="shared" si="43"/>
        <v>8</v>
      </c>
      <c r="BM101" s="3" t="e">
        <f t="shared" si="2"/>
        <v>#REF!</v>
      </c>
      <c r="BN101" s="3" t="e">
        <f t="shared" si="3"/>
        <v>#REF!</v>
      </c>
      <c r="BO101" s="3">
        <f t="shared" si="4"/>
        <v>2</v>
      </c>
      <c r="BP101" s="3" t="e">
        <f t="shared" si="5"/>
        <v>#REF!</v>
      </c>
      <c r="BQ101" s="3" t="e">
        <f t="shared" si="6"/>
        <v>#REF!</v>
      </c>
      <c r="BR101" s="3">
        <f t="shared" si="7"/>
        <v>2</v>
      </c>
      <c r="BS101" s="19" t="e">
        <f t="shared" si="8"/>
        <v>#REF!</v>
      </c>
      <c r="BT101" s="19" t="e">
        <f t="shared" si="9"/>
        <v>#REF!</v>
      </c>
      <c r="BU101" s="19">
        <f t="shared" si="10"/>
        <v>2</v>
      </c>
      <c r="BV101" s="19" t="e">
        <f t="shared" si="11"/>
        <v>#REF!</v>
      </c>
      <c r="BW101" s="19" t="e">
        <f t="shared" si="12"/>
        <v>#REF!</v>
      </c>
      <c r="BX101" s="19">
        <f t="shared" si="13"/>
        <v>2</v>
      </c>
    </row>
    <row r="102" spans="1:76" ht="15.75" customHeight="1" thickBot="1" x14ac:dyDescent="0.25">
      <c r="A102" s="14">
        <f t="shared" si="14"/>
        <v>15.625</v>
      </c>
      <c r="B102" s="14">
        <f t="shared" si="30"/>
        <v>0</v>
      </c>
      <c r="C102" s="14">
        <f t="shared" si="31"/>
        <v>25.641025641025639</v>
      </c>
      <c r="D102" s="14">
        <f t="shared" si="32"/>
        <v>0</v>
      </c>
      <c r="E102" s="14" t="e">
        <f t="shared" si="0"/>
        <v>#REF!</v>
      </c>
      <c r="F102" s="3" t="s">
        <v>42</v>
      </c>
      <c r="G102" s="3" t="s">
        <v>268</v>
      </c>
      <c r="H102" s="3" t="s">
        <v>269</v>
      </c>
      <c r="I102" s="17" t="s">
        <v>221</v>
      </c>
      <c r="J102" s="18" t="s">
        <v>177</v>
      </c>
      <c r="K102" s="3" t="s">
        <v>72</v>
      </c>
      <c r="L102" s="3" t="s">
        <v>72</v>
      </c>
      <c r="M102" s="3" t="s">
        <v>72</v>
      </c>
      <c r="N102" s="3" t="s">
        <v>72</v>
      </c>
      <c r="O102" s="3" t="s">
        <v>72</v>
      </c>
      <c r="P102" s="3" t="s">
        <v>72</v>
      </c>
      <c r="Q102" s="3" t="s">
        <v>72</v>
      </c>
      <c r="R102" s="3" t="s">
        <v>72</v>
      </c>
      <c r="S102" s="3" t="s">
        <v>72</v>
      </c>
      <c r="T102" s="3" t="s">
        <v>72</v>
      </c>
      <c r="U102" s="3" t="s">
        <v>72</v>
      </c>
      <c r="V102" s="3" t="s">
        <v>72</v>
      </c>
      <c r="W102" s="3" t="s">
        <v>72</v>
      </c>
      <c r="X102" s="3" t="s">
        <v>72</v>
      </c>
      <c r="Y102" s="3" t="s">
        <v>72</v>
      </c>
      <c r="Z102" s="3" t="s">
        <v>72</v>
      </c>
      <c r="AA102" s="3" t="s">
        <v>72</v>
      </c>
      <c r="AB102" s="3" t="s">
        <v>72</v>
      </c>
      <c r="AC102" s="3" t="s">
        <v>59</v>
      </c>
      <c r="AD102" s="3" t="s">
        <v>72</v>
      </c>
      <c r="AE102" s="3" t="s">
        <v>72</v>
      </c>
      <c r="AF102" s="3" t="s">
        <v>72</v>
      </c>
      <c r="AG102" s="3" t="s">
        <v>72</v>
      </c>
      <c r="AH102" s="3" t="s">
        <v>72</v>
      </c>
      <c r="AI102" s="3" t="s">
        <v>72</v>
      </c>
      <c r="AJ102" s="3" t="s">
        <v>72</v>
      </c>
      <c r="AK102" s="3" t="s">
        <v>72</v>
      </c>
      <c r="AL102" s="3" t="s">
        <v>72</v>
      </c>
      <c r="AM102" s="3" t="s">
        <v>72</v>
      </c>
      <c r="AN102" s="3" t="s">
        <v>72</v>
      </c>
      <c r="AO102" s="3" t="s">
        <v>72</v>
      </c>
      <c r="AP102" s="3" t="s">
        <v>72</v>
      </c>
      <c r="AQ102" s="3" t="s">
        <v>72</v>
      </c>
      <c r="AR102" s="3" t="s">
        <v>72</v>
      </c>
      <c r="AS102" s="3" t="s">
        <v>72</v>
      </c>
      <c r="AT102" s="3" t="s">
        <v>72</v>
      </c>
      <c r="AU102" s="3" t="s">
        <v>72</v>
      </c>
      <c r="AV102" s="3" t="s">
        <v>72</v>
      </c>
      <c r="AW102" s="3" t="s">
        <v>72</v>
      </c>
      <c r="AX102" s="3" t="s">
        <v>72</v>
      </c>
      <c r="AY102" s="3">
        <f t="shared" si="33"/>
        <v>64</v>
      </c>
      <c r="AZ102" s="3">
        <f t="shared" si="34"/>
        <v>10</v>
      </c>
      <c r="BA102" s="3">
        <f t="shared" si="35"/>
        <v>1</v>
      </c>
      <c r="BB102" s="3">
        <f t="shared" si="21"/>
        <v>1</v>
      </c>
      <c r="BD102" s="3">
        <f t="shared" si="36"/>
        <v>17</v>
      </c>
      <c r="BE102" s="3">
        <f t="shared" si="37"/>
        <v>0</v>
      </c>
      <c r="BF102" s="3">
        <f t="shared" si="38"/>
        <v>8</v>
      </c>
      <c r="BG102" s="3">
        <f t="shared" si="39"/>
        <v>39</v>
      </c>
      <c r="BH102" s="3">
        <f t="shared" si="40"/>
        <v>10</v>
      </c>
      <c r="BI102" s="3">
        <f t="shared" si="1"/>
        <v>2</v>
      </c>
      <c r="BJ102" s="3">
        <f t="shared" si="41"/>
        <v>8</v>
      </c>
      <c r="BK102" s="3">
        <f t="shared" si="42"/>
        <v>0</v>
      </c>
      <c r="BL102" s="3">
        <f t="shared" si="43"/>
        <v>8</v>
      </c>
      <c r="BM102" s="3" t="e">
        <f t="shared" si="2"/>
        <v>#REF!</v>
      </c>
      <c r="BN102" s="3" t="e">
        <f t="shared" si="3"/>
        <v>#REF!</v>
      </c>
      <c r="BO102" s="3">
        <f t="shared" si="4"/>
        <v>2</v>
      </c>
      <c r="BP102" s="3" t="e">
        <f t="shared" si="5"/>
        <v>#REF!</v>
      </c>
      <c r="BQ102" s="3" t="e">
        <f t="shared" si="6"/>
        <v>#REF!</v>
      </c>
      <c r="BR102" s="3">
        <f t="shared" si="7"/>
        <v>2</v>
      </c>
      <c r="BS102" s="19" t="e">
        <f t="shared" si="8"/>
        <v>#REF!</v>
      </c>
      <c r="BT102" s="19" t="e">
        <f t="shared" si="9"/>
        <v>#REF!</v>
      </c>
      <c r="BU102" s="19">
        <f t="shared" si="10"/>
        <v>2</v>
      </c>
      <c r="BV102" s="19" t="e">
        <f t="shared" si="11"/>
        <v>#REF!</v>
      </c>
      <c r="BW102" s="19" t="e">
        <f t="shared" si="12"/>
        <v>#REF!</v>
      </c>
      <c r="BX102" s="19">
        <f t="shared" si="13"/>
        <v>2</v>
      </c>
    </row>
    <row r="103" spans="1:76" ht="15.75" customHeight="1" thickBot="1" x14ac:dyDescent="0.25">
      <c r="A103" s="14">
        <f t="shared" si="14"/>
        <v>15.384615384615385</v>
      </c>
      <c r="B103" s="14">
        <f t="shared" si="30"/>
        <v>0</v>
      </c>
      <c r="C103" s="14">
        <f t="shared" si="31"/>
        <v>25</v>
      </c>
      <c r="D103" s="14">
        <f t="shared" si="32"/>
        <v>0</v>
      </c>
      <c r="E103" s="14" t="e">
        <f t="shared" si="0"/>
        <v>#REF!</v>
      </c>
      <c r="F103" s="3" t="s">
        <v>42</v>
      </c>
      <c r="G103" s="3" t="s">
        <v>270</v>
      </c>
      <c r="H103" s="3" t="s">
        <v>271</v>
      </c>
      <c r="I103" s="17" t="s">
        <v>242</v>
      </c>
      <c r="J103" s="18" t="s">
        <v>177</v>
      </c>
      <c r="K103" s="3" t="s">
        <v>72</v>
      </c>
      <c r="L103" s="3" t="s">
        <v>72</v>
      </c>
      <c r="M103" s="3" t="s">
        <v>72</v>
      </c>
      <c r="N103" s="3" t="s">
        <v>72</v>
      </c>
      <c r="O103" s="3" t="s">
        <v>72</v>
      </c>
      <c r="P103" s="3" t="s">
        <v>72</v>
      </c>
      <c r="Q103" s="3" t="s">
        <v>72</v>
      </c>
      <c r="R103" s="3" t="s">
        <v>72</v>
      </c>
      <c r="S103" s="3" t="s">
        <v>72</v>
      </c>
      <c r="T103" s="3" t="s">
        <v>72</v>
      </c>
      <c r="U103" s="3" t="s">
        <v>72</v>
      </c>
      <c r="V103" s="3" t="s">
        <v>72</v>
      </c>
      <c r="W103" s="3" t="s">
        <v>72</v>
      </c>
      <c r="X103" s="3" t="s">
        <v>72</v>
      </c>
      <c r="Y103" s="3" t="s">
        <v>72</v>
      </c>
      <c r="Z103" s="3" t="s">
        <v>72</v>
      </c>
      <c r="AA103" s="3" t="s">
        <v>72</v>
      </c>
      <c r="AB103" s="3" t="s">
        <v>72</v>
      </c>
      <c r="AC103" s="3" t="s">
        <v>72</v>
      </c>
      <c r="AD103" s="3" t="s">
        <v>72</v>
      </c>
      <c r="AE103" s="3" t="s">
        <v>72</v>
      </c>
      <c r="AF103" s="3" t="s">
        <v>72</v>
      </c>
      <c r="AG103" s="3" t="s">
        <v>72</v>
      </c>
      <c r="AH103" s="3" t="s">
        <v>72</v>
      </c>
      <c r="AI103" s="3" t="s">
        <v>72</v>
      </c>
      <c r="AJ103" s="3" t="s">
        <v>72</v>
      </c>
      <c r="AK103" s="3" t="s">
        <v>72</v>
      </c>
      <c r="AL103" s="3" t="s">
        <v>72</v>
      </c>
      <c r="AM103" s="3" t="s">
        <v>72</v>
      </c>
      <c r="AN103" s="3" t="s">
        <v>72</v>
      </c>
      <c r="AO103" s="3" t="s">
        <v>72</v>
      </c>
      <c r="AP103" s="3" t="s">
        <v>72</v>
      </c>
      <c r="AQ103" s="3" t="s">
        <v>72</v>
      </c>
      <c r="AR103" s="3" t="s">
        <v>72</v>
      </c>
      <c r="AS103" s="3" t="s">
        <v>72</v>
      </c>
      <c r="AT103" s="3" t="s">
        <v>72</v>
      </c>
      <c r="AU103" s="3" t="s">
        <v>72</v>
      </c>
      <c r="AV103" s="3" t="s">
        <v>72</v>
      </c>
      <c r="AW103" s="3" t="s">
        <v>72</v>
      </c>
      <c r="AX103" s="3" t="s">
        <v>72</v>
      </c>
      <c r="AY103" s="3">
        <f t="shared" si="33"/>
        <v>65</v>
      </c>
      <c r="AZ103" s="3">
        <f t="shared" si="34"/>
        <v>10</v>
      </c>
      <c r="BA103" s="3">
        <f t="shared" si="35"/>
        <v>0</v>
      </c>
      <c r="BB103" s="3">
        <f t="shared" si="21"/>
        <v>1</v>
      </c>
      <c r="BD103" s="3">
        <f t="shared" si="36"/>
        <v>17</v>
      </c>
      <c r="BE103" s="3">
        <f t="shared" si="37"/>
        <v>0</v>
      </c>
      <c r="BF103" s="3">
        <f t="shared" si="38"/>
        <v>8</v>
      </c>
      <c r="BG103" s="3">
        <f t="shared" si="39"/>
        <v>40</v>
      </c>
      <c r="BH103" s="3">
        <f t="shared" si="40"/>
        <v>10</v>
      </c>
      <c r="BI103" s="3">
        <f t="shared" si="1"/>
        <v>2</v>
      </c>
      <c r="BJ103" s="3">
        <f t="shared" si="41"/>
        <v>8</v>
      </c>
      <c r="BK103" s="3">
        <f t="shared" si="42"/>
        <v>0</v>
      </c>
      <c r="BL103" s="3">
        <f t="shared" si="43"/>
        <v>8</v>
      </c>
      <c r="BM103" s="3" t="e">
        <f t="shared" si="2"/>
        <v>#REF!</v>
      </c>
      <c r="BN103" s="3" t="e">
        <f t="shared" si="3"/>
        <v>#REF!</v>
      </c>
      <c r="BO103" s="3">
        <f t="shared" si="4"/>
        <v>2</v>
      </c>
      <c r="BP103" s="3" t="e">
        <f t="shared" si="5"/>
        <v>#REF!</v>
      </c>
      <c r="BQ103" s="3" t="e">
        <f t="shared" si="6"/>
        <v>#REF!</v>
      </c>
      <c r="BR103" s="3">
        <f t="shared" si="7"/>
        <v>2</v>
      </c>
      <c r="BS103" s="19" t="e">
        <f t="shared" si="8"/>
        <v>#REF!</v>
      </c>
      <c r="BT103" s="19" t="e">
        <f t="shared" si="9"/>
        <v>#REF!</v>
      </c>
      <c r="BU103" s="19">
        <f t="shared" si="10"/>
        <v>2</v>
      </c>
      <c r="BV103" s="19" t="e">
        <f t="shared" si="11"/>
        <v>#REF!</v>
      </c>
      <c r="BW103" s="19" t="e">
        <f t="shared" si="12"/>
        <v>#REF!</v>
      </c>
      <c r="BX103" s="19">
        <f t="shared" si="13"/>
        <v>2</v>
      </c>
    </row>
    <row r="104" spans="1:76" ht="15.75" customHeight="1" thickBot="1" x14ac:dyDescent="0.25">
      <c r="A104" s="14">
        <f t="shared" si="14"/>
        <v>15.384615384615385</v>
      </c>
      <c r="B104" s="14">
        <f t="shared" si="30"/>
        <v>0</v>
      </c>
      <c r="C104" s="14">
        <f t="shared" si="31"/>
        <v>25</v>
      </c>
      <c r="D104" s="14">
        <f t="shared" si="32"/>
        <v>0</v>
      </c>
      <c r="E104" s="14" t="e">
        <f t="shared" si="0"/>
        <v>#REF!</v>
      </c>
      <c r="F104" s="3" t="s">
        <v>42</v>
      </c>
      <c r="G104" s="3" t="s">
        <v>272</v>
      </c>
      <c r="H104" s="3" t="s">
        <v>273</v>
      </c>
      <c r="I104" s="17" t="s">
        <v>233</v>
      </c>
      <c r="J104" s="18" t="s">
        <v>177</v>
      </c>
      <c r="K104" s="3" t="s">
        <v>72</v>
      </c>
      <c r="L104" s="3" t="s">
        <v>72</v>
      </c>
      <c r="M104" s="3" t="s">
        <v>72</v>
      </c>
      <c r="N104" s="3" t="s">
        <v>72</v>
      </c>
      <c r="O104" s="3" t="s">
        <v>72</v>
      </c>
      <c r="P104" s="3" t="s">
        <v>72</v>
      </c>
      <c r="Q104" s="3" t="s">
        <v>72</v>
      </c>
      <c r="R104" s="3" t="s">
        <v>72</v>
      </c>
      <c r="S104" s="3" t="s">
        <v>72</v>
      </c>
      <c r="T104" s="3" t="s">
        <v>72</v>
      </c>
      <c r="U104" s="3" t="s">
        <v>72</v>
      </c>
      <c r="V104" s="3" t="s">
        <v>72</v>
      </c>
      <c r="W104" s="3" t="s">
        <v>72</v>
      </c>
      <c r="X104" s="3" t="s">
        <v>72</v>
      </c>
      <c r="Y104" s="3" t="s">
        <v>72</v>
      </c>
      <c r="Z104" s="3" t="s">
        <v>72</v>
      </c>
      <c r="AA104" s="3" t="s">
        <v>72</v>
      </c>
      <c r="AB104" s="3" t="s">
        <v>72</v>
      </c>
      <c r="AC104" s="3" t="s">
        <v>72</v>
      </c>
      <c r="AD104" s="3" t="s">
        <v>72</v>
      </c>
      <c r="AE104" s="3" t="s">
        <v>72</v>
      </c>
      <c r="AF104" s="3" t="s">
        <v>72</v>
      </c>
      <c r="AG104" s="3" t="s">
        <v>72</v>
      </c>
      <c r="AH104" s="3" t="s">
        <v>72</v>
      </c>
      <c r="AI104" s="3" t="s">
        <v>72</v>
      </c>
      <c r="AJ104" s="3" t="s">
        <v>72</v>
      </c>
      <c r="AK104" s="3" t="s">
        <v>72</v>
      </c>
      <c r="AL104" s="3" t="s">
        <v>72</v>
      </c>
      <c r="AM104" s="3" t="s">
        <v>72</v>
      </c>
      <c r="AN104" s="3" t="s">
        <v>72</v>
      </c>
      <c r="AO104" s="3" t="s">
        <v>72</v>
      </c>
      <c r="AP104" s="3" t="s">
        <v>72</v>
      </c>
      <c r="AQ104" s="3" t="s">
        <v>72</v>
      </c>
      <c r="AR104" s="3" t="s">
        <v>72</v>
      </c>
      <c r="AS104" s="3" t="s">
        <v>72</v>
      </c>
      <c r="AT104" s="3" t="s">
        <v>72</v>
      </c>
      <c r="AU104" s="3" t="s">
        <v>72</v>
      </c>
      <c r="AV104" s="3" t="s">
        <v>72</v>
      </c>
      <c r="AW104" s="3" t="s">
        <v>72</v>
      </c>
      <c r="AX104" s="3" t="s">
        <v>72</v>
      </c>
      <c r="AY104" s="3">
        <f t="shared" si="33"/>
        <v>65</v>
      </c>
      <c r="AZ104" s="3">
        <f t="shared" si="34"/>
        <v>10</v>
      </c>
      <c r="BA104" s="3">
        <f t="shared" si="35"/>
        <v>0</v>
      </c>
      <c r="BB104" s="3">
        <f t="shared" si="21"/>
        <v>1</v>
      </c>
      <c r="BD104" s="3">
        <f t="shared" si="36"/>
        <v>17</v>
      </c>
      <c r="BE104" s="3">
        <f t="shared" si="37"/>
        <v>0</v>
      </c>
      <c r="BF104" s="3">
        <f t="shared" si="38"/>
        <v>8</v>
      </c>
      <c r="BG104" s="3">
        <f t="shared" si="39"/>
        <v>40</v>
      </c>
      <c r="BH104" s="3">
        <f t="shared" si="40"/>
        <v>10</v>
      </c>
      <c r="BI104" s="3">
        <f t="shared" si="1"/>
        <v>2</v>
      </c>
      <c r="BJ104" s="3">
        <f t="shared" si="41"/>
        <v>8</v>
      </c>
      <c r="BK104" s="3">
        <f t="shared" si="42"/>
        <v>0</v>
      </c>
      <c r="BL104" s="3">
        <f t="shared" si="43"/>
        <v>8</v>
      </c>
      <c r="BM104" s="3" t="e">
        <f t="shared" si="2"/>
        <v>#REF!</v>
      </c>
      <c r="BN104" s="3" t="e">
        <f t="shared" si="3"/>
        <v>#REF!</v>
      </c>
      <c r="BO104" s="3">
        <f t="shared" si="4"/>
        <v>2</v>
      </c>
      <c r="BP104" s="3" t="e">
        <f t="shared" si="5"/>
        <v>#REF!</v>
      </c>
      <c r="BQ104" s="3" t="e">
        <f t="shared" si="6"/>
        <v>#REF!</v>
      </c>
      <c r="BR104" s="3">
        <f t="shared" si="7"/>
        <v>2</v>
      </c>
      <c r="BS104" s="19" t="e">
        <f t="shared" si="8"/>
        <v>#REF!</v>
      </c>
      <c r="BT104" s="19" t="e">
        <f t="shared" si="9"/>
        <v>#REF!</v>
      </c>
      <c r="BU104" s="19">
        <f t="shared" si="10"/>
        <v>2</v>
      </c>
      <c r="BV104" s="19" t="e">
        <f t="shared" si="11"/>
        <v>#REF!</v>
      </c>
      <c r="BW104" s="19" t="e">
        <f t="shared" si="12"/>
        <v>#REF!</v>
      </c>
      <c r="BX104" s="19">
        <f t="shared" si="13"/>
        <v>2</v>
      </c>
    </row>
    <row r="105" spans="1:76" ht="15.75" customHeight="1" thickBot="1" x14ac:dyDescent="0.25">
      <c r="A105" s="14">
        <f t="shared" si="14"/>
        <v>21.666666666666668</v>
      </c>
      <c r="B105" s="14">
        <f t="shared" si="30"/>
        <v>8.3333333333333321</v>
      </c>
      <c r="C105" s="14">
        <f t="shared" si="31"/>
        <v>27.500000000000004</v>
      </c>
      <c r="D105" s="14">
        <f t="shared" si="32"/>
        <v>12.5</v>
      </c>
      <c r="E105" s="14" t="e">
        <f t="shared" si="0"/>
        <v>#REF!</v>
      </c>
      <c r="F105" s="3" t="s">
        <v>42</v>
      </c>
      <c r="G105" s="3" t="s">
        <v>274</v>
      </c>
      <c r="H105" s="3" t="s">
        <v>275</v>
      </c>
      <c r="I105" s="17" t="s">
        <v>173</v>
      </c>
      <c r="J105" s="18" t="s">
        <v>177</v>
      </c>
      <c r="K105" s="3" t="s">
        <v>59</v>
      </c>
      <c r="L105" s="3" t="s">
        <v>72</v>
      </c>
      <c r="M105" s="3" t="s">
        <v>72</v>
      </c>
      <c r="N105" s="3" t="s">
        <v>72</v>
      </c>
      <c r="O105" s="3" t="s">
        <v>72</v>
      </c>
      <c r="P105" s="3" t="s">
        <v>72</v>
      </c>
      <c r="Q105" s="3" t="s">
        <v>72</v>
      </c>
      <c r="R105" s="3" t="s">
        <v>72</v>
      </c>
      <c r="S105" s="3" t="s">
        <v>72</v>
      </c>
      <c r="T105" s="3" t="s">
        <v>72</v>
      </c>
      <c r="U105" s="3" t="s">
        <v>72</v>
      </c>
      <c r="V105" s="3" t="s">
        <v>72</v>
      </c>
      <c r="W105" s="3" t="s">
        <v>72</v>
      </c>
      <c r="X105" s="3" t="s">
        <v>72</v>
      </c>
      <c r="Y105" s="3" t="s">
        <v>47</v>
      </c>
      <c r="Z105" s="3" t="s">
        <v>72</v>
      </c>
      <c r="AA105" s="3" t="s">
        <v>47</v>
      </c>
      <c r="AB105" s="3" t="s">
        <v>72</v>
      </c>
      <c r="AC105" s="3" t="s">
        <v>72</v>
      </c>
      <c r="AD105" s="3" t="s">
        <v>72</v>
      </c>
      <c r="AE105" s="3" t="s">
        <v>72</v>
      </c>
      <c r="AF105" s="3" t="s">
        <v>72</v>
      </c>
      <c r="AG105" s="3" t="s">
        <v>72</v>
      </c>
      <c r="AH105" s="3" t="s">
        <v>72</v>
      </c>
      <c r="AI105" s="3" t="s">
        <v>72</v>
      </c>
      <c r="AJ105" s="3" t="s">
        <v>72</v>
      </c>
      <c r="AK105" s="3" t="s">
        <v>72</v>
      </c>
      <c r="AL105" s="3" t="s">
        <v>72</v>
      </c>
      <c r="AM105" s="3" t="s">
        <v>72</v>
      </c>
      <c r="AN105" s="3" t="s">
        <v>47</v>
      </c>
      <c r="AO105" s="3" t="s">
        <v>72</v>
      </c>
      <c r="AP105" s="3" t="s">
        <v>72</v>
      </c>
      <c r="AQ105" s="3" t="s">
        <v>72</v>
      </c>
      <c r="AR105" s="3" t="s">
        <v>72</v>
      </c>
      <c r="AS105" s="3" t="s">
        <v>72</v>
      </c>
      <c r="AT105" s="3" t="s">
        <v>72</v>
      </c>
      <c r="AU105" s="3" t="s">
        <v>72</v>
      </c>
      <c r="AV105" s="3" t="s">
        <v>72</v>
      </c>
      <c r="AW105" s="3" t="s">
        <v>72</v>
      </c>
      <c r="AX105" s="3" t="s">
        <v>72</v>
      </c>
      <c r="AY105" s="3">
        <f t="shared" si="33"/>
        <v>60</v>
      </c>
      <c r="AZ105" s="3">
        <f t="shared" si="34"/>
        <v>13</v>
      </c>
      <c r="BA105" s="3">
        <f t="shared" si="35"/>
        <v>5</v>
      </c>
      <c r="BB105" s="3">
        <f t="shared" si="21"/>
        <v>1</v>
      </c>
      <c r="BD105" s="3">
        <f t="shared" si="36"/>
        <v>12</v>
      </c>
      <c r="BE105" s="3">
        <f t="shared" si="37"/>
        <v>1</v>
      </c>
      <c r="BF105" s="3">
        <f t="shared" si="38"/>
        <v>8</v>
      </c>
      <c r="BG105" s="3">
        <f t="shared" si="39"/>
        <v>40</v>
      </c>
      <c r="BH105" s="3">
        <f t="shared" si="40"/>
        <v>11</v>
      </c>
      <c r="BI105" s="3">
        <f t="shared" si="1"/>
        <v>2</v>
      </c>
      <c r="BJ105" s="3">
        <f t="shared" si="41"/>
        <v>8</v>
      </c>
      <c r="BK105" s="3">
        <f t="shared" si="42"/>
        <v>1</v>
      </c>
      <c r="BL105" s="3">
        <f t="shared" si="43"/>
        <v>8</v>
      </c>
      <c r="BM105" s="3" t="e">
        <f t="shared" si="2"/>
        <v>#REF!</v>
      </c>
      <c r="BN105" s="3" t="e">
        <f t="shared" si="3"/>
        <v>#REF!</v>
      </c>
      <c r="BO105" s="3">
        <f t="shared" si="4"/>
        <v>2</v>
      </c>
      <c r="BP105" s="3" t="e">
        <f t="shared" si="5"/>
        <v>#REF!</v>
      </c>
      <c r="BQ105" s="3" t="e">
        <f t="shared" si="6"/>
        <v>#REF!</v>
      </c>
      <c r="BR105" s="3">
        <f t="shared" si="7"/>
        <v>2</v>
      </c>
      <c r="BS105" s="19" t="e">
        <f t="shared" si="8"/>
        <v>#REF!</v>
      </c>
      <c r="BT105" s="19" t="e">
        <f t="shared" si="9"/>
        <v>#REF!</v>
      </c>
      <c r="BU105" s="19">
        <f t="shared" si="10"/>
        <v>2</v>
      </c>
      <c r="BV105" s="19" t="e">
        <f t="shared" si="11"/>
        <v>#REF!</v>
      </c>
      <c r="BW105" s="19" t="e">
        <f t="shared" si="12"/>
        <v>#REF!</v>
      </c>
      <c r="BX105" s="19">
        <f t="shared" si="13"/>
        <v>2</v>
      </c>
    </row>
    <row r="106" spans="1:76" ht="15.75" customHeight="1" thickBot="1" x14ac:dyDescent="0.25">
      <c r="A106" s="14">
        <f t="shared" si="14"/>
        <v>23.4375</v>
      </c>
      <c r="B106" s="14">
        <f t="shared" si="30"/>
        <v>0</v>
      </c>
      <c r="C106" s="14">
        <f t="shared" si="31"/>
        <v>33.333333333333329</v>
      </c>
      <c r="D106" s="14">
        <f t="shared" si="32"/>
        <v>25</v>
      </c>
      <c r="E106" s="14" t="e">
        <f t="shared" si="0"/>
        <v>#REF!</v>
      </c>
      <c r="F106" s="3" t="s">
        <v>42</v>
      </c>
      <c r="G106" s="3" t="s">
        <v>276</v>
      </c>
      <c r="H106" s="3" t="s">
        <v>277</v>
      </c>
      <c r="I106" s="17" t="s">
        <v>251</v>
      </c>
      <c r="J106" s="18" t="s">
        <v>177</v>
      </c>
      <c r="K106" s="3" t="s">
        <v>72</v>
      </c>
      <c r="L106" s="3" t="s">
        <v>72</v>
      </c>
      <c r="M106" s="3" t="s">
        <v>72</v>
      </c>
      <c r="N106" s="3" t="s">
        <v>72</v>
      </c>
      <c r="O106" s="3" t="s">
        <v>72</v>
      </c>
      <c r="P106" s="3" t="s">
        <v>72</v>
      </c>
      <c r="Q106" s="3" t="s">
        <v>72</v>
      </c>
      <c r="R106" s="3" t="s">
        <v>72</v>
      </c>
      <c r="S106" s="3" t="s">
        <v>72</v>
      </c>
      <c r="T106" s="3" t="s">
        <v>72</v>
      </c>
      <c r="U106" s="3" t="s">
        <v>72</v>
      </c>
      <c r="V106" s="3" t="s">
        <v>72</v>
      </c>
      <c r="W106" s="3" t="s">
        <v>72</v>
      </c>
      <c r="X106" s="3" t="s">
        <v>72</v>
      </c>
      <c r="Y106" s="3" t="s">
        <v>72</v>
      </c>
      <c r="Z106" s="3" t="s">
        <v>72</v>
      </c>
      <c r="AA106" s="3" t="s">
        <v>47</v>
      </c>
      <c r="AB106" s="3" t="s">
        <v>72</v>
      </c>
      <c r="AC106" s="3" t="s">
        <v>72</v>
      </c>
      <c r="AD106" s="3" t="s">
        <v>72</v>
      </c>
      <c r="AE106" s="3" t="s">
        <v>72</v>
      </c>
      <c r="AF106" s="3" t="s">
        <v>72</v>
      </c>
      <c r="AG106" s="3" t="s">
        <v>72</v>
      </c>
      <c r="AH106" s="3" t="s">
        <v>47</v>
      </c>
      <c r="AI106" s="3" t="s">
        <v>47</v>
      </c>
      <c r="AJ106" s="3" t="s">
        <v>59</v>
      </c>
      <c r="AK106" s="3" t="s">
        <v>72</v>
      </c>
      <c r="AL106" s="3" t="s">
        <v>72</v>
      </c>
      <c r="AM106" s="3" t="s">
        <v>72</v>
      </c>
      <c r="AN106" s="3" t="s">
        <v>72</v>
      </c>
      <c r="AO106" s="3" t="s">
        <v>47</v>
      </c>
      <c r="AP106" s="3" t="s">
        <v>72</v>
      </c>
      <c r="AQ106" s="3" t="s">
        <v>72</v>
      </c>
      <c r="AR106" s="3" t="s">
        <v>47</v>
      </c>
      <c r="AS106" s="3" t="s">
        <v>72</v>
      </c>
      <c r="AT106" s="3" t="s">
        <v>72</v>
      </c>
      <c r="AU106" s="3" t="s">
        <v>72</v>
      </c>
      <c r="AV106" s="3" t="s">
        <v>72</v>
      </c>
      <c r="AW106" s="3" t="s">
        <v>72</v>
      </c>
      <c r="AX106" s="3" t="s">
        <v>72</v>
      </c>
      <c r="AY106" s="3">
        <f t="shared" si="33"/>
        <v>64</v>
      </c>
      <c r="AZ106" s="3">
        <f t="shared" si="34"/>
        <v>15</v>
      </c>
      <c r="BA106" s="3">
        <f t="shared" si="35"/>
        <v>1</v>
      </c>
      <c r="BB106" s="3">
        <f t="shared" si="21"/>
        <v>1</v>
      </c>
      <c r="BD106" s="3">
        <f t="shared" si="36"/>
        <v>17</v>
      </c>
      <c r="BE106" s="3">
        <f t="shared" si="37"/>
        <v>0</v>
      </c>
      <c r="BF106" s="3">
        <f t="shared" si="38"/>
        <v>8</v>
      </c>
      <c r="BG106" s="3">
        <f t="shared" si="39"/>
        <v>39</v>
      </c>
      <c r="BH106" s="3">
        <f t="shared" si="40"/>
        <v>13</v>
      </c>
      <c r="BI106" s="3">
        <f t="shared" si="1"/>
        <v>2</v>
      </c>
      <c r="BJ106" s="3">
        <f t="shared" si="41"/>
        <v>8</v>
      </c>
      <c r="BK106" s="3">
        <f t="shared" si="42"/>
        <v>2</v>
      </c>
      <c r="BL106" s="3">
        <f t="shared" si="43"/>
        <v>8</v>
      </c>
      <c r="BM106" s="3" t="e">
        <f t="shared" si="2"/>
        <v>#REF!</v>
      </c>
      <c r="BN106" s="3" t="e">
        <f t="shared" si="3"/>
        <v>#REF!</v>
      </c>
      <c r="BO106" s="3">
        <f t="shared" si="4"/>
        <v>2</v>
      </c>
      <c r="BP106" s="3" t="e">
        <f t="shared" si="5"/>
        <v>#REF!</v>
      </c>
      <c r="BQ106" s="3" t="e">
        <f t="shared" si="6"/>
        <v>#REF!</v>
      </c>
      <c r="BR106" s="3">
        <f t="shared" si="7"/>
        <v>2</v>
      </c>
      <c r="BS106" s="19" t="e">
        <f t="shared" si="8"/>
        <v>#REF!</v>
      </c>
      <c r="BT106" s="19" t="e">
        <f t="shared" si="9"/>
        <v>#REF!</v>
      </c>
      <c r="BU106" s="19">
        <f t="shared" si="10"/>
        <v>2</v>
      </c>
      <c r="BV106" s="19" t="e">
        <f t="shared" si="11"/>
        <v>#REF!</v>
      </c>
      <c r="BW106" s="19" t="e">
        <f t="shared" si="12"/>
        <v>#REF!</v>
      </c>
      <c r="BX106" s="19">
        <f t="shared" si="13"/>
        <v>2</v>
      </c>
    </row>
    <row r="107" spans="1:76" ht="15.75" customHeight="1" x14ac:dyDescent="0.2">
      <c r="A107" s="14">
        <f t="shared" si="14"/>
        <v>15.873015873015872</v>
      </c>
      <c r="B107" s="14">
        <f t="shared" si="30"/>
        <v>0</v>
      </c>
      <c r="C107" s="14">
        <f t="shared" si="31"/>
        <v>25</v>
      </c>
      <c r="D107" s="14">
        <f t="shared" si="32"/>
        <v>0</v>
      </c>
      <c r="E107" s="14" t="e">
        <f t="shared" si="0"/>
        <v>#REF!</v>
      </c>
      <c r="F107" s="3" t="s">
        <v>42</v>
      </c>
      <c r="G107" s="3" t="s">
        <v>278</v>
      </c>
      <c r="H107" s="3" t="s">
        <v>112</v>
      </c>
      <c r="I107" s="17" t="s">
        <v>236</v>
      </c>
      <c r="J107" s="18" t="s">
        <v>177</v>
      </c>
      <c r="K107" s="3" t="s">
        <v>72</v>
      </c>
      <c r="L107" s="3" t="s">
        <v>72</v>
      </c>
      <c r="M107" s="3" t="s">
        <v>72</v>
      </c>
      <c r="N107" s="3" t="s">
        <v>72</v>
      </c>
      <c r="O107" s="3" t="s">
        <v>72</v>
      </c>
      <c r="P107" s="3" t="s">
        <v>72</v>
      </c>
      <c r="Q107" s="3" t="s">
        <v>72</v>
      </c>
      <c r="R107" s="3" t="s">
        <v>72</v>
      </c>
      <c r="S107" s="3" t="s">
        <v>72</v>
      </c>
      <c r="T107" s="3" t="s">
        <v>72</v>
      </c>
      <c r="U107" s="3" t="s">
        <v>72</v>
      </c>
      <c r="V107" s="3" t="s">
        <v>72</v>
      </c>
      <c r="W107" s="3" t="s">
        <v>59</v>
      </c>
      <c r="X107" s="3" t="s">
        <v>59</v>
      </c>
      <c r="Y107" s="3" t="s">
        <v>72</v>
      </c>
      <c r="Z107" s="3" t="s">
        <v>72</v>
      </c>
      <c r="AA107" s="3" t="s">
        <v>72</v>
      </c>
      <c r="AB107" s="3" t="s">
        <v>72</v>
      </c>
      <c r="AC107" s="3" t="s">
        <v>72</v>
      </c>
      <c r="AD107" s="3" t="s">
        <v>72</v>
      </c>
      <c r="AE107" s="3" t="s">
        <v>72</v>
      </c>
      <c r="AF107" s="3" t="s">
        <v>72</v>
      </c>
      <c r="AG107" s="3" t="s">
        <v>72</v>
      </c>
      <c r="AH107" s="3" t="s">
        <v>72</v>
      </c>
      <c r="AI107" s="3" t="s">
        <v>72</v>
      </c>
      <c r="AJ107" s="3" t="s">
        <v>72</v>
      </c>
      <c r="AK107" s="3" t="s">
        <v>72</v>
      </c>
      <c r="AL107" s="3" t="s">
        <v>72</v>
      </c>
      <c r="AM107" s="3" t="s">
        <v>72</v>
      </c>
      <c r="AN107" s="3" t="s">
        <v>72</v>
      </c>
      <c r="AO107" s="3" t="s">
        <v>72</v>
      </c>
      <c r="AP107" s="3" t="s">
        <v>72</v>
      </c>
      <c r="AQ107" s="3" t="s">
        <v>72</v>
      </c>
      <c r="AR107" s="3" t="s">
        <v>72</v>
      </c>
      <c r="AS107" s="3" t="s">
        <v>72</v>
      </c>
      <c r="AT107" s="3" t="s">
        <v>72</v>
      </c>
      <c r="AU107" s="3" t="s">
        <v>72</v>
      </c>
      <c r="AV107" s="3" t="s">
        <v>72</v>
      </c>
      <c r="AW107" s="3" t="s">
        <v>72</v>
      </c>
      <c r="AX107" s="3" t="s">
        <v>72</v>
      </c>
      <c r="AY107" s="3">
        <f t="shared" si="33"/>
        <v>63</v>
      </c>
      <c r="AZ107" s="3">
        <f t="shared" si="34"/>
        <v>10</v>
      </c>
      <c r="BA107" s="3">
        <f t="shared" si="35"/>
        <v>2</v>
      </c>
      <c r="BB107" s="3">
        <f t="shared" si="21"/>
        <v>1</v>
      </c>
      <c r="BD107" s="3">
        <f t="shared" si="36"/>
        <v>15</v>
      </c>
      <c r="BE107" s="3">
        <f t="shared" si="37"/>
        <v>0</v>
      </c>
      <c r="BF107" s="3">
        <f t="shared" si="38"/>
        <v>8</v>
      </c>
      <c r="BG107" s="3">
        <f t="shared" si="39"/>
        <v>40</v>
      </c>
      <c r="BH107" s="3">
        <f t="shared" si="40"/>
        <v>10</v>
      </c>
      <c r="BI107" s="3">
        <f t="shared" si="1"/>
        <v>2</v>
      </c>
      <c r="BJ107" s="3">
        <f t="shared" si="41"/>
        <v>8</v>
      </c>
      <c r="BK107" s="3">
        <f t="shared" si="42"/>
        <v>0</v>
      </c>
      <c r="BL107" s="3">
        <f t="shared" si="43"/>
        <v>8</v>
      </c>
      <c r="BM107" s="3" t="e">
        <f t="shared" si="2"/>
        <v>#REF!</v>
      </c>
      <c r="BN107" s="3" t="e">
        <f t="shared" si="3"/>
        <v>#REF!</v>
      </c>
      <c r="BO107" s="3">
        <f t="shared" si="4"/>
        <v>2</v>
      </c>
      <c r="BP107" s="3" t="e">
        <f t="shared" si="5"/>
        <v>#REF!</v>
      </c>
      <c r="BQ107" s="3" t="e">
        <f t="shared" si="6"/>
        <v>#REF!</v>
      </c>
      <c r="BR107" s="3">
        <f t="shared" si="7"/>
        <v>2</v>
      </c>
      <c r="BS107" s="19" t="e">
        <f t="shared" si="8"/>
        <v>#REF!</v>
      </c>
      <c r="BT107" s="19" t="e">
        <f t="shared" si="9"/>
        <v>#REF!</v>
      </c>
      <c r="BU107" s="19">
        <f t="shared" si="10"/>
        <v>2</v>
      </c>
      <c r="BV107" s="19" t="e">
        <f t="shared" si="11"/>
        <v>#REF!</v>
      </c>
      <c r="BW107" s="19" t="e">
        <f t="shared" si="12"/>
        <v>#REF!</v>
      </c>
      <c r="BX107" s="19">
        <f t="shared" si="13"/>
        <v>2</v>
      </c>
    </row>
    <row r="108" spans="1:76" ht="15.75" customHeight="1" x14ac:dyDescent="0.2">
      <c r="A108" s="14"/>
      <c r="B108" s="14"/>
      <c r="C108" s="14"/>
      <c r="D108" s="14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3"/>
      <c r="AZ108" s="3"/>
      <c r="BA108" s="3"/>
      <c r="BB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4"/>
      <c r="BT108" s="4"/>
      <c r="BU108" s="4"/>
      <c r="BV108" s="4"/>
      <c r="BW108" s="4"/>
      <c r="BX108" s="4"/>
    </row>
    <row r="109" spans="1:76" ht="15.75" customHeight="1" x14ac:dyDescent="0.2">
      <c r="A109" s="14" t="str">
        <f>SUBSTITUTE(TRIM(SUBSTITUTE(A2,"."," "))," ",".")</f>
        <v/>
      </c>
      <c r="B109" s="14"/>
      <c r="C109" s="14"/>
      <c r="D109" s="14"/>
      <c r="E109" s="3"/>
      <c r="F109" s="3"/>
      <c r="G109" s="3"/>
      <c r="H109" s="3"/>
      <c r="I109" s="3"/>
      <c r="J109" s="3" t="s">
        <v>279</v>
      </c>
      <c r="K109" s="22">
        <f t="shared" ref="K109:AC109" si="44">COUNTIF(K6:K107, $F$126)</f>
        <v>42</v>
      </c>
      <c r="L109" s="23">
        <f t="shared" si="44"/>
        <v>49</v>
      </c>
      <c r="M109" s="23">
        <f t="shared" si="44"/>
        <v>47</v>
      </c>
      <c r="N109" s="23">
        <f t="shared" ref="N109:S109" si="45">COUNTIF(N6:N107, $F$126)</f>
        <v>46</v>
      </c>
      <c r="O109" s="23">
        <f t="shared" si="45"/>
        <v>46</v>
      </c>
      <c r="P109" s="23">
        <f t="shared" ref="P109:R109" si="46">COUNTIF(P6:P107, $F$126)</f>
        <v>45</v>
      </c>
      <c r="Q109" s="23">
        <f t="shared" si="46"/>
        <v>47</v>
      </c>
      <c r="R109" s="23">
        <f t="shared" si="46"/>
        <v>47</v>
      </c>
      <c r="S109" s="23">
        <f t="shared" si="45"/>
        <v>47</v>
      </c>
      <c r="T109" s="23">
        <f t="shared" si="44"/>
        <v>46</v>
      </c>
      <c r="U109" s="23">
        <f t="shared" si="44"/>
        <v>47</v>
      </c>
      <c r="V109" s="23">
        <f t="shared" si="44"/>
        <v>47</v>
      </c>
      <c r="W109" s="23">
        <f t="shared" si="44"/>
        <v>43</v>
      </c>
      <c r="X109" s="23">
        <f t="shared" si="44"/>
        <v>45</v>
      </c>
      <c r="Y109" s="23">
        <f t="shared" si="44"/>
        <v>45</v>
      </c>
      <c r="Z109" s="23">
        <f t="shared" si="44"/>
        <v>46</v>
      </c>
      <c r="AA109" s="23">
        <f t="shared" si="44"/>
        <v>32</v>
      </c>
      <c r="AB109" s="23">
        <f t="shared" si="44"/>
        <v>45</v>
      </c>
      <c r="AC109" s="23">
        <f t="shared" si="44"/>
        <v>45</v>
      </c>
      <c r="AD109" s="23">
        <f t="shared" ref="AD109:AL109" si="47">COUNTIF(AD6:AD107, $F$126)</f>
        <v>40</v>
      </c>
      <c r="AE109" s="23">
        <f t="shared" si="47"/>
        <v>47</v>
      </c>
      <c r="AF109" s="23">
        <f t="shared" si="47"/>
        <v>47</v>
      </c>
      <c r="AG109" s="23">
        <f t="shared" ref="AG109:AK109" si="48">COUNTIF(AG6:AG107, $F$126)</f>
        <v>45</v>
      </c>
      <c r="AH109" s="23">
        <f t="shared" si="48"/>
        <v>39</v>
      </c>
      <c r="AI109" s="23">
        <f t="shared" si="48"/>
        <v>41</v>
      </c>
      <c r="AJ109" s="23">
        <f t="shared" si="48"/>
        <v>32</v>
      </c>
      <c r="AK109" s="23">
        <f t="shared" si="48"/>
        <v>46</v>
      </c>
      <c r="AL109" s="23">
        <f t="shared" si="47"/>
        <v>46</v>
      </c>
      <c r="AM109" s="23">
        <f t="shared" ref="AM109:AQ109" si="49">COUNTIF(AM6:AM107, $F$126)</f>
        <v>46</v>
      </c>
      <c r="AN109" s="23">
        <f t="shared" si="49"/>
        <v>40</v>
      </c>
      <c r="AO109" s="23">
        <f t="shared" si="49"/>
        <v>40</v>
      </c>
      <c r="AP109" s="23">
        <f t="shared" si="49"/>
        <v>45</v>
      </c>
      <c r="AQ109" s="23">
        <f t="shared" si="49"/>
        <v>46</v>
      </c>
      <c r="AR109" s="23">
        <f t="shared" ref="AR109:AX109" si="50">COUNTIF(AR6:AR107, $F$126)</f>
        <v>39</v>
      </c>
      <c r="AS109" s="23">
        <f t="shared" si="50"/>
        <v>46</v>
      </c>
      <c r="AT109" s="23">
        <f t="shared" si="50"/>
        <v>47</v>
      </c>
      <c r="AU109" s="23">
        <f t="shared" ref="AU109:AV109" si="51">COUNTIF(AU6:AU107, $F$126)</f>
        <v>45</v>
      </c>
      <c r="AV109" s="23">
        <f t="shared" si="51"/>
        <v>47</v>
      </c>
      <c r="AW109" s="23">
        <f t="shared" ref="AW109" si="52">COUNTIF(AW6:AW107, $F$126)</f>
        <v>47</v>
      </c>
      <c r="AX109" s="23">
        <f t="shared" si="50"/>
        <v>47</v>
      </c>
      <c r="AY109" s="22"/>
      <c r="AZ109" s="3"/>
      <c r="BA109" s="3"/>
      <c r="BB109" s="3"/>
      <c r="BD109" s="22"/>
      <c r="BE109" s="3"/>
      <c r="BF109" s="3"/>
      <c r="BG109" s="22"/>
      <c r="BH109" s="3"/>
      <c r="BI109" s="3"/>
      <c r="BJ109" s="22"/>
      <c r="BK109" s="3"/>
      <c r="BL109" s="3"/>
      <c r="BM109" s="22"/>
      <c r="BN109" s="3"/>
      <c r="BO109" s="3"/>
      <c r="BP109" s="22"/>
      <c r="BQ109" s="3"/>
      <c r="BR109" s="3"/>
      <c r="BS109" s="4"/>
      <c r="BT109" s="4"/>
      <c r="BU109" s="4"/>
      <c r="BV109" s="4"/>
      <c r="BW109" s="4"/>
      <c r="BX109" s="4"/>
    </row>
    <row r="110" spans="1:76" ht="15.75" customHeight="1" x14ac:dyDescent="0.2">
      <c r="A110" s="14"/>
      <c r="B110" s="14"/>
      <c r="C110" s="14"/>
      <c r="D110" s="14"/>
      <c r="E110" s="3"/>
      <c r="F110" s="3"/>
      <c r="G110" s="3"/>
      <c r="H110" s="3"/>
      <c r="I110" s="3"/>
      <c r="J110" s="3" t="s">
        <v>280</v>
      </c>
      <c r="K110" s="22">
        <f t="shared" ref="K110:AC110" si="53">COUNTIF(K6:K108, $F$127)</f>
        <v>46</v>
      </c>
      <c r="L110" s="23">
        <f t="shared" si="53"/>
        <v>50</v>
      </c>
      <c r="M110" s="23">
        <f t="shared" si="53"/>
        <v>50</v>
      </c>
      <c r="N110" s="23">
        <f t="shared" ref="N110:S110" si="54">COUNTIF(N6:N108, $F$127)</f>
        <v>52</v>
      </c>
      <c r="O110" s="23">
        <f t="shared" si="54"/>
        <v>52</v>
      </c>
      <c r="P110" s="23">
        <f t="shared" ref="P110:R110" si="55">COUNTIF(P6:P108, $F$127)</f>
        <v>52</v>
      </c>
      <c r="Q110" s="23">
        <f t="shared" si="55"/>
        <v>53</v>
      </c>
      <c r="R110" s="23">
        <f t="shared" si="55"/>
        <v>53</v>
      </c>
      <c r="S110" s="23">
        <f t="shared" si="54"/>
        <v>53</v>
      </c>
      <c r="T110" s="23">
        <f t="shared" si="53"/>
        <v>51</v>
      </c>
      <c r="U110" s="23">
        <f t="shared" si="53"/>
        <v>50</v>
      </c>
      <c r="V110" s="23">
        <f t="shared" si="53"/>
        <v>49</v>
      </c>
      <c r="W110" s="23">
        <f t="shared" si="53"/>
        <v>50</v>
      </c>
      <c r="X110" s="23">
        <f t="shared" si="53"/>
        <v>52</v>
      </c>
      <c r="Y110" s="23">
        <f t="shared" si="53"/>
        <v>53</v>
      </c>
      <c r="Z110" s="23">
        <f t="shared" si="53"/>
        <v>53</v>
      </c>
      <c r="AA110" s="23">
        <f t="shared" si="53"/>
        <v>66</v>
      </c>
      <c r="AB110" s="23">
        <f t="shared" si="53"/>
        <v>52</v>
      </c>
      <c r="AC110" s="23">
        <f t="shared" si="53"/>
        <v>48</v>
      </c>
      <c r="AD110" s="23">
        <f>COUNTIF(AD6:AD108, $F$127)</f>
        <v>58</v>
      </c>
      <c r="AE110" s="23">
        <f t="shared" ref="AE110:AL110" si="56">COUNTIF(AE6:AE108, $F$127)</f>
        <v>52</v>
      </c>
      <c r="AF110" s="23">
        <f t="shared" si="56"/>
        <v>51</v>
      </c>
      <c r="AG110" s="23">
        <f t="shared" ref="AG110:AK110" si="57">COUNTIF(AG6:AG108, $F$127)</f>
        <v>53</v>
      </c>
      <c r="AH110" s="23">
        <f t="shared" si="57"/>
        <v>60</v>
      </c>
      <c r="AI110" s="23">
        <f t="shared" si="57"/>
        <v>57</v>
      </c>
      <c r="AJ110" s="23">
        <f t="shared" si="57"/>
        <v>57</v>
      </c>
      <c r="AK110" s="23">
        <f t="shared" si="57"/>
        <v>51</v>
      </c>
      <c r="AL110" s="23">
        <f t="shared" si="56"/>
        <v>51</v>
      </c>
      <c r="AM110" s="23">
        <f t="shared" ref="AM110:AQ110" si="58">COUNTIF(AM6:AM108, $F$127)</f>
        <v>49</v>
      </c>
      <c r="AN110" s="23">
        <f t="shared" si="58"/>
        <v>53</v>
      </c>
      <c r="AO110" s="23">
        <f t="shared" si="58"/>
        <v>54</v>
      </c>
      <c r="AP110" s="23">
        <f t="shared" si="58"/>
        <v>51</v>
      </c>
      <c r="AQ110" s="23">
        <f t="shared" si="58"/>
        <v>51</v>
      </c>
      <c r="AR110" s="23">
        <f t="shared" ref="AR110:AX110" si="59">COUNTIF(AR6:AR108, $F$127)</f>
        <v>58</v>
      </c>
      <c r="AS110" s="23">
        <f t="shared" si="59"/>
        <v>50</v>
      </c>
      <c r="AT110" s="23">
        <f t="shared" si="59"/>
        <v>50</v>
      </c>
      <c r="AU110" s="23">
        <f t="shared" ref="AU110:AV110" si="60">COUNTIF(AU6:AU108, $F$127)</f>
        <v>51</v>
      </c>
      <c r="AV110" s="23">
        <f t="shared" si="60"/>
        <v>53</v>
      </c>
      <c r="AW110" s="23">
        <f t="shared" ref="AW110" si="61">COUNTIF(AW6:AW108, $F$127)</f>
        <v>53</v>
      </c>
      <c r="AX110" s="23">
        <f t="shared" si="59"/>
        <v>53</v>
      </c>
      <c r="AY110" s="22"/>
      <c r="AZ110" s="3"/>
      <c r="BA110" s="3"/>
      <c r="BB110" s="3"/>
      <c r="BD110" s="22"/>
      <c r="BE110" s="3"/>
      <c r="BF110" s="3"/>
      <c r="BG110" s="22"/>
      <c r="BH110" s="3"/>
      <c r="BI110" s="3"/>
      <c r="BJ110" s="22"/>
      <c r="BK110" s="3"/>
      <c r="BL110" s="3"/>
      <c r="BM110" s="22"/>
      <c r="BN110" s="3"/>
      <c r="BO110" s="3"/>
      <c r="BP110" s="22"/>
      <c r="BQ110" s="3"/>
      <c r="BR110" s="3"/>
      <c r="BS110" s="4"/>
      <c r="BT110" s="4"/>
      <c r="BU110" s="4"/>
      <c r="BV110" s="4"/>
      <c r="BW110" s="4"/>
      <c r="BX110" s="4"/>
    </row>
    <row r="111" spans="1:76" ht="15.75" customHeight="1" x14ac:dyDescent="0.2">
      <c r="A111" s="14"/>
      <c r="B111" s="14"/>
      <c r="C111" s="14"/>
      <c r="D111" s="14"/>
      <c r="E111" s="3"/>
      <c r="F111" s="3"/>
      <c r="G111" s="3"/>
      <c r="H111" s="3"/>
      <c r="I111" s="3"/>
      <c r="J111" s="3" t="s">
        <v>281</v>
      </c>
      <c r="K111" s="22">
        <f t="shared" ref="K111:AC111" si="62">COUNTIF(K9:K109, $F$128)</f>
        <v>12</v>
      </c>
      <c r="L111" s="23">
        <f t="shared" si="62"/>
        <v>1</v>
      </c>
      <c r="M111" s="23">
        <f t="shared" si="62"/>
        <v>3</v>
      </c>
      <c r="N111" s="23">
        <f t="shared" ref="N111:S111" si="63">COUNTIF(N9:N109, $F$128)</f>
        <v>2</v>
      </c>
      <c r="O111" s="23">
        <f t="shared" si="63"/>
        <v>2</v>
      </c>
      <c r="P111" s="23">
        <f t="shared" ref="P111:R111" si="64">COUNTIF(P9:P109, $F$128)</f>
        <v>3</v>
      </c>
      <c r="Q111" s="23">
        <f t="shared" si="64"/>
        <v>0</v>
      </c>
      <c r="R111" s="23">
        <f t="shared" si="64"/>
        <v>0</v>
      </c>
      <c r="S111" s="23">
        <f t="shared" si="63"/>
        <v>0</v>
      </c>
      <c r="T111" s="23">
        <f t="shared" si="62"/>
        <v>3</v>
      </c>
      <c r="U111" s="23">
        <f t="shared" si="62"/>
        <v>3</v>
      </c>
      <c r="V111" s="23">
        <f t="shared" si="62"/>
        <v>4</v>
      </c>
      <c r="W111" s="23">
        <f t="shared" si="62"/>
        <v>7</v>
      </c>
      <c r="X111" s="23">
        <f t="shared" si="62"/>
        <v>3</v>
      </c>
      <c r="Y111" s="23">
        <f t="shared" si="62"/>
        <v>2</v>
      </c>
      <c r="Z111" s="23">
        <f t="shared" si="62"/>
        <v>1</v>
      </c>
      <c r="AA111" s="23">
        <f t="shared" si="62"/>
        <v>2</v>
      </c>
      <c r="AB111" s="23">
        <f t="shared" si="62"/>
        <v>3</v>
      </c>
      <c r="AC111" s="23">
        <f t="shared" si="62"/>
        <v>7</v>
      </c>
      <c r="AD111" s="23">
        <f t="shared" ref="AD111:AL111" si="65">COUNTIF(AD9:AD109, $F$128)</f>
        <v>2</v>
      </c>
      <c r="AE111" s="23">
        <f t="shared" si="65"/>
        <v>1</v>
      </c>
      <c r="AF111" s="23">
        <f t="shared" si="65"/>
        <v>2</v>
      </c>
      <c r="AG111" s="23">
        <f t="shared" ref="AG111:AK111" si="66">COUNTIF(AG9:AG109, $F$128)</f>
        <v>2</v>
      </c>
      <c r="AH111" s="23">
        <f t="shared" si="66"/>
        <v>1</v>
      </c>
      <c r="AI111" s="23">
        <f t="shared" si="66"/>
        <v>2</v>
      </c>
      <c r="AJ111" s="23">
        <f t="shared" si="66"/>
        <v>11</v>
      </c>
      <c r="AK111" s="23">
        <f t="shared" si="66"/>
        <v>3</v>
      </c>
      <c r="AL111" s="23">
        <f t="shared" si="65"/>
        <v>3</v>
      </c>
      <c r="AM111" s="23">
        <f t="shared" ref="AM111:AQ111" si="67">COUNTIF(AM9:AM109, $F$128)</f>
        <v>5</v>
      </c>
      <c r="AN111" s="23">
        <f t="shared" si="67"/>
        <v>7</v>
      </c>
      <c r="AO111" s="23">
        <f t="shared" si="67"/>
        <v>6</v>
      </c>
      <c r="AP111" s="23">
        <f t="shared" si="67"/>
        <v>4</v>
      </c>
      <c r="AQ111" s="23">
        <f t="shared" si="67"/>
        <v>3</v>
      </c>
      <c r="AR111" s="23">
        <f t="shared" ref="AR111:AX111" si="68">COUNTIF(AR9:AR109, $F$128)</f>
        <v>3</v>
      </c>
      <c r="AS111" s="23">
        <f t="shared" si="68"/>
        <v>4</v>
      </c>
      <c r="AT111" s="23">
        <f t="shared" si="68"/>
        <v>3</v>
      </c>
      <c r="AU111" s="23">
        <f t="shared" ref="AU111:AV111" si="69">COUNTIF(AU9:AU109, $F$128)</f>
        <v>4</v>
      </c>
      <c r="AV111" s="23">
        <f t="shared" si="69"/>
        <v>0</v>
      </c>
      <c r="AW111" s="23">
        <f t="shared" ref="AW111" si="70">COUNTIF(AW9:AW109, $F$128)</f>
        <v>0</v>
      </c>
      <c r="AX111" s="23">
        <f t="shared" si="68"/>
        <v>0</v>
      </c>
      <c r="AY111" s="22"/>
      <c r="AZ111" s="3"/>
      <c r="BA111" s="3"/>
      <c r="BB111" s="3"/>
      <c r="BD111" s="22"/>
      <c r="BE111" s="3"/>
      <c r="BF111" s="3"/>
      <c r="BG111" s="22"/>
      <c r="BH111" s="3"/>
      <c r="BI111" s="3"/>
      <c r="BJ111" s="22"/>
      <c r="BK111" s="3"/>
      <c r="BL111" s="3"/>
      <c r="BM111" s="22"/>
      <c r="BN111" s="3"/>
      <c r="BO111" s="3"/>
      <c r="BP111" s="22"/>
      <c r="BQ111" s="3"/>
      <c r="BR111" s="3"/>
      <c r="BS111" s="4"/>
      <c r="BT111" s="4"/>
      <c r="BU111" s="4"/>
      <c r="BV111" s="4"/>
      <c r="BW111" s="4"/>
      <c r="BX111" s="4"/>
    </row>
    <row r="112" spans="1:76" ht="15.75" customHeight="1" x14ac:dyDescent="0.2">
      <c r="A112" s="14"/>
      <c r="B112" s="14"/>
      <c r="C112" s="14"/>
      <c r="D112" s="14"/>
      <c r="E112" s="3"/>
      <c r="F112" s="3"/>
      <c r="G112" s="3"/>
      <c r="H112" s="3"/>
      <c r="I112" s="3"/>
      <c r="J112" s="3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3"/>
      <c r="AZ112" s="3"/>
      <c r="BA112" s="3"/>
      <c r="BB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4"/>
      <c r="BT112" s="4"/>
      <c r="BU112" s="4"/>
      <c r="BV112" s="4"/>
      <c r="BW112" s="4"/>
      <c r="BX112" s="4"/>
    </row>
    <row r="113" spans="1:76" ht="15.75" customHeight="1" x14ac:dyDescent="0.2">
      <c r="A113" s="14"/>
      <c r="B113" s="14"/>
      <c r="C113" s="14"/>
      <c r="D113" s="14"/>
      <c r="E113" s="3"/>
      <c r="F113" s="3"/>
      <c r="G113" s="3"/>
      <c r="H113" s="3"/>
      <c r="I113" s="3"/>
      <c r="J113" s="3"/>
      <c r="K113" s="3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3"/>
      <c r="AZ113" s="3"/>
      <c r="BA113" s="3"/>
      <c r="BB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4"/>
      <c r="BT113" s="4"/>
      <c r="BU113" s="4"/>
      <c r="BV113" s="4"/>
      <c r="BW113" s="4"/>
      <c r="BX113" s="4"/>
    </row>
    <row r="114" spans="1:76" ht="15.75" customHeight="1" x14ac:dyDescent="0.2">
      <c r="A114" s="14"/>
      <c r="B114" s="14"/>
      <c r="C114" s="14"/>
      <c r="D114" s="14"/>
      <c r="E114" s="3"/>
      <c r="F114" s="3"/>
      <c r="G114" s="3"/>
      <c r="H114" s="3"/>
      <c r="I114" s="3"/>
      <c r="J114" s="3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3"/>
      <c r="AZ114" s="3"/>
      <c r="BA114" s="3"/>
      <c r="BB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4"/>
      <c r="BT114" s="4"/>
      <c r="BU114" s="4"/>
      <c r="BV114" s="4"/>
      <c r="BW114" s="4"/>
      <c r="BX114" s="4"/>
    </row>
    <row r="115" spans="1:76" ht="15.75" customHeight="1" x14ac:dyDescent="0.2">
      <c r="A115" s="14"/>
      <c r="B115" s="14"/>
      <c r="C115" s="14"/>
      <c r="D115" s="14"/>
      <c r="E115" s="3"/>
      <c r="F115" s="3"/>
      <c r="G115" s="3"/>
      <c r="H115" s="3"/>
      <c r="I115" s="3"/>
      <c r="J115" s="3"/>
      <c r="K115" s="3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3"/>
      <c r="AZ115" s="3"/>
      <c r="BA115" s="3"/>
      <c r="BB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4"/>
      <c r="BT115" s="4"/>
      <c r="BU115" s="4"/>
      <c r="BV115" s="4"/>
      <c r="BW115" s="4"/>
      <c r="BX115" s="4"/>
    </row>
    <row r="116" spans="1:76" ht="15.75" customHeight="1" x14ac:dyDescent="0.2">
      <c r="A116" s="14"/>
      <c r="B116" s="14"/>
      <c r="C116" s="14"/>
      <c r="D116" s="14"/>
      <c r="E116" s="3"/>
      <c r="F116" s="3"/>
      <c r="G116" s="3"/>
      <c r="H116" s="3"/>
      <c r="I116" s="3"/>
      <c r="J116" s="3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3"/>
      <c r="AZ116" s="3"/>
      <c r="BA116" s="3"/>
      <c r="BB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4"/>
      <c r="BT116" s="4"/>
      <c r="BU116" s="4"/>
      <c r="BV116" s="4"/>
      <c r="BW116" s="4"/>
      <c r="BX116" s="4"/>
    </row>
    <row r="117" spans="1:76" ht="15.75" customHeight="1" x14ac:dyDescent="0.2">
      <c r="A117" s="14"/>
      <c r="B117" s="14"/>
      <c r="C117" s="14"/>
      <c r="D117" s="14"/>
      <c r="E117" s="3"/>
      <c r="F117" s="3"/>
      <c r="G117" s="3"/>
      <c r="H117" s="3"/>
      <c r="I117" s="3"/>
      <c r="J117" s="3"/>
      <c r="K117" s="3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3"/>
      <c r="AZ117" s="3"/>
      <c r="BA117" s="3"/>
      <c r="BB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4"/>
      <c r="BT117" s="4"/>
      <c r="BU117" s="4"/>
      <c r="BV117" s="4"/>
      <c r="BW117" s="4"/>
      <c r="BX117" s="4"/>
    </row>
    <row r="118" spans="1:76" ht="15.75" customHeight="1" x14ac:dyDescent="0.2">
      <c r="A118" s="14"/>
      <c r="B118" s="14"/>
      <c r="C118" s="14"/>
      <c r="D118" s="14"/>
      <c r="E118" s="3"/>
      <c r="F118" s="3"/>
      <c r="G118" s="3"/>
      <c r="H118" s="3"/>
      <c r="I118" s="3"/>
      <c r="J118" s="3"/>
      <c r="K118" s="3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3"/>
      <c r="AZ118" s="3"/>
      <c r="BA118" s="3"/>
      <c r="BB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4"/>
      <c r="BT118" s="4"/>
      <c r="BU118" s="4"/>
      <c r="BV118" s="4"/>
      <c r="BW118" s="4"/>
      <c r="BX118" s="4"/>
    </row>
    <row r="119" spans="1:76" ht="15.75" customHeight="1" x14ac:dyDescent="0.2">
      <c r="A119" s="14"/>
      <c r="B119" s="14"/>
      <c r="C119" s="14"/>
      <c r="D119" s="14"/>
      <c r="E119" s="3"/>
      <c r="F119" s="3"/>
      <c r="G119" s="3"/>
      <c r="H119" s="3"/>
      <c r="I119" s="3"/>
      <c r="J119" s="3"/>
      <c r="K119" s="3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3"/>
      <c r="AZ119" s="3"/>
      <c r="BA119" s="3"/>
      <c r="BB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4"/>
      <c r="BT119" s="4"/>
      <c r="BU119" s="4"/>
      <c r="BV119" s="4"/>
      <c r="BW119" s="4"/>
      <c r="BX119" s="4"/>
    </row>
    <row r="120" spans="1:76" ht="15.75" customHeight="1" x14ac:dyDescent="0.2">
      <c r="A120" s="14"/>
      <c r="B120" s="14"/>
      <c r="C120" s="14"/>
      <c r="D120" s="14"/>
      <c r="E120" s="3"/>
      <c r="F120" s="3"/>
      <c r="G120" s="3"/>
      <c r="H120" s="3"/>
      <c r="I120" s="3"/>
      <c r="J120" s="3"/>
      <c r="K120" s="3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3"/>
      <c r="AZ120" s="3"/>
      <c r="BA120" s="3"/>
      <c r="BB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4"/>
      <c r="BT120" s="4"/>
      <c r="BU120" s="4"/>
      <c r="BV120" s="4"/>
      <c r="BW120" s="4"/>
      <c r="BX120" s="4"/>
    </row>
    <row r="121" spans="1:76" ht="15.75" customHeight="1" x14ac:dyDescent="0.2">
      <c r="A121" s="14"/>
      <c r="B121" s="14"/>
      <c r="C121" s="14"/>
      <c r="D121" s="14"/>
      <c r="E121" s="3"/>
      <c r="F121" s="3"/>
      <c r="G121" s="3"/>
      <c r="H121" s="3"/>
      <c r="I121" s="3"/>
      <c r="J121" s="3"/>
      <c r="K121" s="3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3"/>
      <c r="AZ121" s="3"/>
      <c r="BA121" s="3"/>
      <c r="BB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4"/>
      <c r="BT121" s="4"/>
      <c r="BU121" s="4"/>
      <c r="BV121" s="4"/>
      <c r="BW121" s="4"/>
      <c r="BX121" s="4"/>
    </row>
    <row r="122" spans="1:76" ht="15.75" customHeight="1" x14ac:dyDescent="0.2">
      <c r="A122" s="14"/>
      <c r="B122" s="14"/>
      <c r="C122" s="14"/>
      <c r="D122" s="14"/>
      <c r="E122" s="3"/>
      <c r="F122" s="3"/>
      <c r="G122" s="3"/>
      <c r="H122" s="3"/>
      <c r="I122" s="3"/>
      <c r="J122" s="3"/>
      <c r="K122" s="3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3"/>
      <c r="AZ122" s="3"/>
      <c r="BA122" s="3"/>
      <c r="BB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4"/>
      <c r="BT122" s="4"/>
      <c r="BU122" s="4"/>
      <c r="BV122" s="4"/>
      <c r="BW122" s="4"/>
      <c r="BX122" s="4"/>
    </row>
    <row r="123" spans="1:76" ht="15.75" customHeight="1" x14ac:dyDescent="0.2">
      <c r="A123" s="14"/>
      <c r="B123" s="14"/>
      <c r="C123" s="14"/>
      <c r="D123" s="14"/>
      <c r="E123" s="3"/>
      <c r="F123" s="3"/>
      <c r="G123" s="3"/>
      <c r="H123" s="3"/>
      <c r="I123" s="3"/>
      <c r="J123" s="3"/>
      <c r="K123" s="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3"/>
      <c r="AZ123" s="3"/>
      <c r="BA123" s="3"/>
      <c r="BB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4"/>
      <c r="BT123" s="4"/>
      <c r="BU123" s="4"/>
      <c r="BV123" s="4"/>
      <c r="BW123" s="4"/>
      <c r="BX123" s="4"/>
    </row>
    <row r="124" spans="1:76" ht="15.75" customHeight="1" x14ac:dyDescent="0.2">
      <c r="A124" s="14"/>
      <c r="B124" s="14"/>
      <c r="C124" s="14"/>
      <c r="D124" s="14"/>
      <c r="E124" s="3"/>
      <c r="F124" s="3"/>
      <c r="G124" s="3"/>
      <c r="H124" s="3"/>
      <c r="I124" s="3"/>
      <c r="J124" s="3"/>
      <c r="K124" s="3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3"/>
      <c r="AZ124" s="3"/>
      <c r="BA124" s="3"/>
      <c r="BB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4"/>
      <c r="BT124" s="4"/>
      <c r="BU124" s="4"/>
      <c r="BV124" s="4"/>
      <c r="BW124" s="4"/>
      <c r="BX124" s="4"/>
    </row>
    <row r="125" spans="1:76" ht="15.75" customHeight="1" x14ac:dyDescent="0.2">
      <c r="A125" s="14"/>
      <c r="B125" s="14"/>
      <c r="C125" s="14"/>
      <c r="D125" s="14"/>
      <c r="E125" s="3"/>
      <c r="F125" s="3" t="s">
        <v>282</v>
      </c>
      <c r="G125" s="3"/>
      <c r="H125" s="3"/>
      <c r="I125" s="3"/>
      <c r="J125" s="3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3"/>
      <c r="AZ125" s="3"/>
      <c r="BA125" s="3"/>
      <c r="BB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4"/>
      <c r="BT125" s="4"/>
      <c r="BU125" s="4"/>
      <c r="BV125" s="4"/>
      <c r="BW125" s="4"/>
      <c r="BX125" s="4"/>
    </row>
    <row r="126" spans="1:76" ht="15.75" customHeight="1" x14ac:dyDescent="0.2">
      <c r="A126" s="14"/>
      <c r="B126" s="14"/>
      <c r="C126" s="14"/>
      <c r="D126" s="14"/>
      <c r="E126" s="3"/>
      <c r="F126" s="3" t="s">
        <v>72</v>
      </c>
      <c r="G126" s="3"/>
      <c r="H126" s="3"/>
      <c r="I126" s="3"/>
      <c r="J126" s="3"/>
      <c r="K126" s="3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3"/>
      <c r="AZ126" s="3"/>
      <c r="BA126" s="3"/>
      <c r="BB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4"/>
      <c r="BT126" s="4"/>
      <c r="BU126" s="4"/>
      <c r="BV126" s="4"/>
      <c r="BW126" s="4"/>
      <c r="BX126" s="4"/>
    </row>
    <row r="127" spans="1:76" ht="15.75" customHeight="1" x14ac:dyDescent="0.2">
      <c r="A127" s="14"/>
      <c r="B127" s="14"/>
      <c r="C127" s="14"/>
      <c r="D127" s="14"/>
      <c r="E127" s="3"/>
      <c r="F127" s="3" t="s">
        <v>47</v>
      </c>
      <c r="G127" s="3"/>
      <c r="H127" s="3"/>
      <c r="I127" s="3"/>
      <c r="J127" s="3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3"/>
      <c r="AZ127" s="3"/>
      <c r="BA127" s="3"/>
      <c r="BB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4"/>
      <c r="BT127" s="4"/>
      <c r="BU127" s="4"/>
      <c r="BV127" s="4"/>
      <c r="BW127" s="4"/>
      <c r="BX127" s="4"/>
    </row>
    <row r="128" spans="1:76" ht="15.75" customHeight="1" x14ac:dyDescent="0.2">
      <c r="A128" s="14"/>
      <c r="B128" s="14"/>
      <c r="C128" s="14"/>
      <c r="D128" s="14"/>
      <c r="E128" s="3"/>
      <c r="F128" s="3" t="s">
        <v>59</v>
      </c>
      <c r="G128" s="3"/>
      <c r="H128" s="3"/>
      <c r="I128" s="3"/>
      <c r="J128" s="3"/>
      <c r="K128" s="3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3"/>
      <c r="AZ128" s="3"/>
      <c r="BA128" s="3"/>
      <c r="BB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4"/>
      <c r="BT128" s="4"/>
      <c r="BU128" s="4"/>
      <c r="BV128" s="4"/>
      <c r="BW128" s="4"/>
      <c r="BX128" s="4"/>
    </row>
    <row r="129" spans="1:76" ht="15.75" customHeight="1" x14ac:dyDescent="0.2">
      <c r="A129" s="14"/>
      <c r="B129" s="14"/>
      <c r="C129" s="14"/>
      <c r="D129" s="14"/>
      <c r="E129" s="3"/>
      <c r="F129" s="3"/>
      <c r="G129" s="3"/>
      <c r="H129" s="3"/>
      <c r="I129" s="3"/>
      <c r="J129" s="3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3"/>
      <c r="AZ129" s="3"/>
      <c r="BA129" s="3"/>
      <c r="BB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4"/>
      <c r="BT129" s="4"/>
      <c r="BU129" s="4"/>
      <c r="BV129" s="4"/>
      <c r="BW129" s="4"/>
      <c r="BX129" s="4"/>
    </row>
    <row r="130" spans="1:76" ht="15.75" customHeight="1" x14ac:dyDescent="0.2">
      <c r="A130" s="14"/>
      <c r="B130" s="14"/>
      <c r="C130" s="14"/>
      <c r="D130" s="14"/>
      <c r="E130" s="3"/>
      <c r="F130" s="3" t="s">
        <v>283</v>
      </c>
      <c r="G130" s="3"/>
      <c r="H130" s="3"/>
      <c r="I130" s="3"/>
      <c r="J130" s="3"/>
      <c r="K130" s="3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3"/>
      <c r="AZ130" s="3"/>
      <c r="BA130" s="3"/>
      <c r="BB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4"/>
      <c r="BT130" s="4"/>
      <c r="BU130" s="4"/>
      <c r="BV130" s="4"/>
      <c r="BW130" s="4"/>
      <c r="BX130" s="4"/>
    </row>
    <row r="131" spans="1:76" ht="15.75" customHeight="1" x14ac:dyDescent="0.2">
      <c r="A131" s="14" t="s">
        <v>284</v>
      </c>
      <c r="B131" s="14"/>
      <c r="C131" s="14"/>
      <c r="D131" s="14"/>
      <c r="E131" s="3"/>
      <c r="F131" s="3" t="s">
        <v>285</v>
      </c>
      <c r="G131" s="3"/>
      <c r="H131" s="3"/>
      <c r="I131" s="3"/>
      <c r="J131" s="3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3"/>
      <c r="AZ131" s="3"/>
      <c r="BA131" s="3"/>
      <c r="BB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4"/>
      <c r="BT131" s="4"/>
      <c r="BU131" s="4"/>
      <c r="BV131" s="4"/>
      <c r="BW131" s="4"/>
      <c r="BX131" s="4"/>
    </row>
    <row r="132" spans="1:76" ht="15.75" customHeight="1" x14ac:dyDescent="0.2">
      <c r="A132" s="14"/>
      <c r="B132" s="14"/>
      <c r="C132" s="14"/>
      <c r="D132" s="14"/>
      <c r="E132" s="3"/>
      <c r="F132" s="3" t="s">
        <v>327</v>
      </c>
      <c r="G132" s="3" t="s">
        <v>286</v>
      </c>
      <c r="H132" s="3"/>
      <c r="I132" s="3"/>
      <c r="J132" s="3"/>
      <c r="K132" s="3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3"/>
      <c r="AZ132" s="3"/>
      <c r="BA132" s="3"/>
      <c r="BB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4"/>
      <c r="BT132" s="4"/>
      <c r="BU132" s="4"/>
      <c r="BV132" s="4"/>
      <c r="BW132" s="4"/>
      <c r="BX132" s="4"/>
    </row>
    <row r="133" spans="1:76" ht="15.75" customHeight="1" x14ac:dyDescent="0.2">
      <c r="A133" s="14" t="s">
        <v>287</v>
      </c>
      <c r="B133" s="14"/>
      <c r="C133" s="14"/>
      <c r="D133" s="14"/>
      <c r="E133" s="3"/>
      <c r="F133" s="3">
        <v>1</v>
      </c>
      <c r="G133" s="3">
        <v>1</v>
      </c>
      <c r="H133" s="3"/>
      <c r="I133" s="3"/>
      <c r="J133" s="3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3"/>
      <c r="AZ133" s="3"/>
      <c r="BA133" s="3"/>
      <c r="BB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4"/>
      <c r="BT133" s="4"/>
      <c r="BU133" s="4"/>
      <c r="BV133" s="4"/>
      <c r="BW133" s="4"/>
      <c r="BX133" s="4"/>
    </row>
    <row r="134" spans="1:76" ht="15.75" customHeight="1" x14ac:dyDescent="0.2">
      <c r="A134" s="14"/>
      <c r="B134" s="14"/>
      <c r="C134" s="14"/>
      <c r="D134" s="14"/>
      <c r="E134" s="3"/>
      <c r="F134" s="3"/>
      <c r="G134" s="3">
        <v>3</v>
      </c>
      <c r="H134" s="3"/>
      <c r="I134" s="3"/>
      <c r="J134" s="3"/>
      <c r="K134" s="3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3"/>
      <c r="AZ134" s="3"/>
      <c r="BA134" s="3"/>
      <c r="BB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4"/>
      <c r="BT134" s="4"/>
      <c r="BU134" s="4"/>
      <c r="BV134" s="4"/>
      <c r="BW134" s="4"/>
      <c r="BX134" s="4"/>
    </row>
    <row r="135" spans="1:76" ht="18" customHeight="1" x14ac:dyDescent="0.2">
      <c r="A135" s="14" t="s">
        <v>288</v>
      </c>
      <c r="B135" s="14"/>
      <c r="C135" s="14"/>
      <c r="D135" s="14"/>
      <c r="E135" s="3"/>
      <c r="F135" s="3">
        <v>5</v>
      </c>
      <c r="G135" s="3">
        <v>3</v>
      </c>
      <c r="H135" s="3"/>
      <c r="I135" s="3"/>
      <c r="J135" s="3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3"/>
      <c r="AZ135" s="3"/>
      <c r="BA135" s="3"/>
      <c r="BB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4"/>
      <c r="BT135" s="4"/>
      <c r="BU135" s="4"/>
      <c r="BV135" s="4"/>
      <c r="BW135" s="4"/>
      <c r="BX135" s="4"/>
    </row>
    <row r="136" spans="1:76" ht="18" customHeight="1" x14ac:dyDescent="0.2">
      <c r="A136" s="14"/>
      <c r="B136" s="14"/>
      <c r="C136" s="14"/>
      <c r="D136" s="14"/>
      <c r="E136" s="3"/>
      <c r="F136" s="3"/>
      <c r="G136" s="3">
        <v>9</v>
      </c>
      <c r="H136" s="3"/>
      <c r="I136" s="3"/>
      <c r="J136" s="3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3"/>
      <c r="AZ136" s="3"/>
      <c r="BA136" s="3"/>
      <c r="BB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4"/>
      <c r="BT136" s="4"/>
      <c r="BU136" s="4"/>
      <c r="BV136" s="4"/>
      <c r="BW136" s="4"/>
      <c r="BX136" s="4"/>
    </row>
    <row r="137" spans="1:76" ht="15.75" customHeight="1" x14ac:dyDescent="0.2">
      <c r="A137" s="14" t="s">
        <v>289</v>
      </c>
      <c r="B137" s="14"/>
      <c r="C137" s="14"/>
      <c r="D137" s="14"/>
      <c r="E137" s="3"/>
      <c r="F137" s="3">
        <v>20</v>
      </c>
      <c r="G137" s="3">
        <v>27</v>
      </c>
      <c r="H137" s="3"/>
      <c r="I137" s="3"/>
      <c r="J137" s="3"/>
      <c r="K137" s="3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3"/>
      <c r="AZ137" s="3"/>
      <c r="BA137" s="3"/>
      <c r="BB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4"/>
      <c r="BT137" s="4"/>
      <c r="BU137" s="4"/>
      <c r="BV137" s="4"/>
      <c r="BW137" s="4"/>
      <c r="BX137" s="4"/>
    </row>
    <row r="138" spans="1:76" ht="15.75" customHeight="1" x14ac:dyDescent="0.2">
      <c r="A138" s="14"/>
      <c r="B138" s="14"/>
      <c r="C138" s="14"/>
      <c r="D138" s="14"/>
      <c r="E138" s="3"/>
      <c r="F138" s="3"/>
      <c r="G138" s="3"/>
      <c r="H138" s="3"/>
      <c r="I138" s="3"/>
      <c r="J138" s="3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3"/>
      <c r="AZ138" s="3"/>
      <c r="BA138" s="3"/>
      <c r="BB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4"/>
      <c r="BT138" s="4"/>
      <c r="BU138" s="4"/>
      <c r="BV138" s="4"/>
      <c r="BW138" s="4"/>
      <c r="BX138" s="4"/>
    </row>
    <row r="139" spans="1:76" ht="15.75" customHeight="1" x14ac:dyDescent="0.2">
      <c r="A139" s="14"/>
      <c r="B139" s="14"/>
      <c r="C139" s="14"/>
      <c r="D139" s="14"/>
      <c r="E139" s="3"/>
      <c r="F139" s="3" t="s">
        <v>290</v>
      </c>
      <c r="G139" s="3"/>
      <c r="H139" s="3"/>
      <c r="I139" s="3"/>
      <c r="J139" s="3"/>
      <c r="K139" s="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3"/>
      <c r="AZ139" s="3"/>
      <c r="BA139" s="3"/>
      <c r="BB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4"/>
      <c r="BT139" s="4"/>
      <c r="BU139" s="4"/>
      <c r="BV139" s="4"/>
      <c r="BW139" s="4"/>
      <c r="BX139" s="4"/>
    </row>
    <row r="140" spans="1:76" ht="15.75" customHeight="1" x14ac:dyDescent="0.2">
      <c r="A140" s="14"/>
      <c r="B140" s="14"/>
      <c r="C140" s="14"/>
      <c r="D140" s="14"/>
      <c r="E140" s="3" t="s">
        <v>291</v>
      </c>
      <c r="F140" s="3"/>
      <c r="G140" s="3"/>
      <c r="H140" s="3"/>
      <c r="I140" s="3"/>
      <c r="J140" s="3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3"/>
      <c r="AZ140" s="3"/>
      <c r="BA140" s="3"/>
      <c r="BB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4"/>
      <c r="BT140" s="4"/>
      <c r="BU140" s="4"/>
      <c r="BV140" s="4"/>
      <c r="BW140" s="4"/>
      <c r="BX140" s="4"/>
    </row>
    <row r="141" spans="1:76" ht="15.75" customHeight="1" x14ac:dyDescent="0.2">
      <c r="A141" s="14"/>
      <c r="B141" s="14"/>
      <c r="C141" s="14"/>
      <c r="D141" s="14"/>
      <c r="E141" s="3"/>
      <c r="F141" s="3"/>
      <c r="G141" s="3"/>
      <c r="H141" s="3"/>
      <c r="I141" s="3"/>
      <c r="J141" s="3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3"/>
      <c r="AZ141" s="3"/>
      <c r="BA141" s="3"/>
      <c r="BB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4"/>
      <c r="BT141" s="4"/>
      <c r="BU141" s="4"/>
      <c r="BV141" s="4"/>
      <c r="BW141" s="4"/>
      <c r="BX141" s="4"/>
    </row>
    <row r="142" spans="1:76" ht="15.75" customHeight="1" x14ac:dyDescent="0.2">
      <c r="A142" s="14"/>
      <c r="B142" s="14"/>
      <c r="C142" s="14"/>
      <c r="D142" s="14"/>
      <c r="E142" s="3"/>
      <c r="F142" s="3"/>
      <c r="G142" s="3"/>
      <c r="H142" s="3"/>
      <c r="I142" s="3"/>
      <c r="J142" s="3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3"/>
      <c r="AZ142" s="3"/>
      <c r="BA142" s="3"/>
      <c r="BB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4"/>
      <c r="BT142" s="4"/>
      <c r="BU142" s="4"/>
      <c r="BV142" s="4"/>
      <c r="BW142" s="4"/>
      <c r="BX142" s="4"/>
    </row>
    <row r="143" spans="1:76" ht="15.75" customHeight="1" x14ac:dyDescent="0.2">
      <c r="A143" s="14"/>
      <c r="B143" s="14"/>
      <c r="C143" s="14"/>
      <c r="D143" s="14"/>
      <c r="E143" s="3"/>
      <c r="F143" s="3"/>
      <c r="G143" s="3"/>
      <c r="H143" s="3"/>
      <c r="I143" s="3"/>
      <c r="J143" s="3"/>
      <c r="K143" s="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3"/>
      <c r="AZ143" s="3"/>
      <c r="BA143" s="3"/>
      <c r="BB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4"/>
      <c r="BT143" s="4"/>
      <c r="BU143" s="4"/>
      <c r="BV143" s="4"/>
      <c r="BW143" s="4"/>
      <c r="BX143" s="4"/>
    </row>
    <row r="144" spans="1:76" ht="15.75" customHeight="1" x14ac:dyDescent="0.2">
      <c r="A144" s="14"/>
      <c r="B144" s="14"/>
      <c r="C144" s="14"/>
      <c r="D144" s="14"/>
      <c r="E144" s="3"/>
      <c r="F144" s="3"/>
      <c r="G144" s="3"/>
      <c r="H144" s="3"/>
      <c r="I144" s="3"/>
      <c r="J144" s="3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3"/>
      <c r="AZ144" s="3"/>
      <c r="BA144" s="3"/>
      <c r="BB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4"/>
      <c r="BT144" s="4"/>
      <c r="BU144" s="4"/>
      <c r="BV144" s="4"/>
      <c r="BW144" s="4"/>
      <c r="BX144" s="4"/>
    </row>
    <row r="145" spans="1:76" ht="15.75" customHeight="1" x14ac:dyDescent="0.2">
      <c r="A145" s="14"/>
      <c r="B145" s="14"/>
      <c r="C145" s="14"/>
      <c r="D145" s="14"/>
      <c r="E145" s="3"/>
      <c r="F145" s="3"/>
      <c r="G145" s="3"/>
      <c r="H145" s="3"/>
      <c r="I145" s="3"/>
      <c r="J145" s="3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3"/>
      <c r="AZ145" s="3"/>
      <c r="BA145" s="3"/>
      <c r="BB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4"/>
      <c r="BT145" s="4"/>
      <c r="BU145" s="4"/>
      <c r="BV145" s="4"/>
      <c r="BW145" s="4"/>
      <c r="BX145" s="4"/>
    </row>
    <row r="146" spans="1:76" ht="15.75" customHeight="1" x14ac:dyDescent="0.2">
      <c r="A146" s="14"/>
      <c r="B146" s="14"/>
      <c r="C146" s="14"/>
      <c r="D146" s="14"/>
      <c r="E146" s="3"/>
      <c r="F146" s="3"/>
      <c r="G146" s="3"/>
      <c r="H146" s="3"/>
      <c r="I146" s="3"/>
      <c r="J146" s="3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3"/>
      <c r="AZ146" s="3"/>
      <c r="BA146" s="3"/>
      <c r="BB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4"/>
      <c r="BT146" s="4"/>
      <c r="BU146" s="4"/>
      <c r="BV146" s="4"/>
      <c r="BW146" s="4"/>
      <c r="BX146" s="4"/>
    </row>
    <row r="147" spans="1:76" ht="15.75" customHeight="1" x14ac:dyDescent="0.2">
      <c r="A147" s="14"/>
      <c r="B147" s="14"/>
      <c r="C147" s="14"/>
      <c r="D147" s="14"/>
      <c r="E147" s="3"/>
      <c r="F147" s="3"/>
      <c r="G147" s="3"/>
      <c r="H147" s="3"/>
      <c r="I147" s="3"/>
      <c r="J147" s="3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3"/>
      <c r="AZ147" s="3"/>
      <c r="BA147" s="3"/>
      <c r="BB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4"/>
      <c r="BT147" s="4"/>
      <c r="BU147" s="4"/>
      <c r="BV147" s="4"/>
      <c r="BW147" s="4"/>
      <c r="BX147" s="4"/>
    </row>
    <row r="148" spans="1:76" ht="15.75" customHeight="1" x14ac:dyDescent="0.2">
      <c r="A148" s="24"/>
      <c r="B148" s="24"/>
      <c r="C148" s="24"/>
      <c r="D148" s="24"/>
      <c r="I148" s="3"/>
      <c r="J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BS148" s="4"/>
      <c r="BT148" s="4"/>
      <c r="BU148" s="4"/>
      <c r="BV148" s="4"/>
      <c r="BW148" s="4"/>
      <c r="BX148" s="4"/>
    </row>
    <row r="149" spans="1:76" ht="15.75" customHeight="1" x14ac:dyDescent="0.2">
      <c r="A149" s="24"/>
      <c r="B149" s="24"/>
      <c r="C149" s="24"/>
      <c r="D149" s="24"/>
      <c r="I149" s="3"/>
      <c r="J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BS149" s="4"/>
      <c r="BT149" s="4"/>
      <c r="BU149" s="4"/>
      <c r="BV149" s="4"/>
      <c r="BW149" s="4"/>
      <c r="BX149" s="4"/>
    </row>
    <row r="150" spans="1:76" ht="15.75" customHeight="1" x14ac:dyDescent="0.2">
      <c r="A150" s="24"/>
      <c r="B150" s="24"/>
      <c r="C150" s="24"/>
      <c r="D150" s="24"/>
      <c r="I150" s="3"/>
      <c r="J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BS150" s="4"/>
      <c r="BT150" s="4"/>
      <c r="BU150" s="4"/>
      <c r="BV150" s="4"/>
      <c r="BW150" s="4"/>
      <c r="BX150" s="4"/>
    </row>
    <row r="151" spans="1:76" ht="15.75" customHeight="1" x14ac:dyDescent="0.2">
      <c r="A151" s="24"/>
      <c r="B151" s="24"/>
      <c r="C151" s="24"/>
      <c r="D151" s="24"/>
      <c r="I151" s="3"/>
      <c r="J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BS151" s="4"/>
      <c r="BT151" s="4"/>
      <c r="BU151" s="4"/>
      <c r="BV151" s="4"/>
      <c r="BW151" s="4"/>
      <c r="BX151" s="4"/>
    </row>
    <row r="152" spans="1:76" ht="15.75" customHeight="1" x14ac:dyDescent="0.2">
      <c r="A152" s="24"/>
      <c r="B152" s="24"/>
      <c r="C152" s="24"/>
      <c r="D152" s="24"/>
      <c r="I152" s="3"/>
      <c r="J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BS152" s="4"/>
      <c r="BT152" s="4"/>
      <c r="BU152" s="4"/>
      <c r="BV152" s="4"/>
      <c r="BW152" s="4"/>
      <c r="BX152" s="4"/>
    </row>
    <row r="153" spans="1:76" ht="15.75" customHeight="1" x14ac:dyDescent="0.2">
      <c r="A153" s="24"/>
      <c r="B153" s="24"/>
      <c r="C153" s="24"/>
      <c r="D153" s="24"/>
      <c r="I153" s="3"/>
      <c r="J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BS153" s="4"/>
      <c r="BT153" s="4"/>
      <c r="BU153" s="4"/>
      <c r="BV153" s="4"/>
      <c r="BW153" s="4"/>
      <c r="BX153" s="4"/>
    </row>
    <row r="154" spans="1:76" ht="15.75" customHeight="1" x14ac:dyDescent="0.2">
      <c r="A154" s="24"/>
      <c r="B154" s="24"/>
      <c r="C154" s="24"/>
      <c r="D154" s="24"/>
      <c r="I154" s="3"/>
      <c r="J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BS154" s="4"/>
      <c r="BT154" s="4"/>
      <c r="BU154" s="4"/>
      <c r="BV154" s="4"/>
      <c r="BW154" s="4"/>
      <c r="BX154" s="4"/>
    </row>
    <row r="155" spans="1:76" ht="15.75" customHeight="1" x14ac:dyDescent="0.2">
      <c r="A155" s="24"/>
      <c r="B155" s="24"/>
      <c r="C155" s="24"/>
      <c r="D155" s="24"/>
      <c r="I155" s="3"/>
      <c r="J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BS155" s="4"/>
      <c r="BT155" s="4"/>
      <c r="BU155" s="4"/>
      <c r="BV155" s="4"/>
      <c r="BW155" s="4"/>
      <c r="BX155" s="4"/>
    </row>
    <row r="156" spans="1:76" ht="15.75" customHeight="1" x14ac:dyDescent="0.2">
      <c r="A156" s="24"/>
      <c r="B156" s="24"/>
      <c r="C156" s="24"/>
      <c r="D156" s="24"/>
      <c r="I156" s="3"/>
      <c r="J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BS156" s="4"/>
      <c r="BT156" s="4"/>
      <c r="BU156" s="4"/>
      <c r="BV156" s="4"/>
      <c r="BW156" s="4"/>
      <c r="BX156" s="4"/>
    </row>
    <row r="157" spans="1:76" ht="15.75" customHeight="1" x14ac:dyDescent="0.2">
      <c r="A157" s="24"/>
      <c r="B157" s="24"/>
      <c r="C157" s="24"/>
      <c r="D157" s="24"/>
      <c r="I157" s="3"/>
      <c r="J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BS157" s="4"/>
      <c r="BT157" s="4"/>
      <c r="BU157" s="4"/>
      <c r="BV157" s="4"/>
      <c r="BW157" s="4"/>
      <c r="BX157" s="4"/>
    </row>
    <row r="158" spans="1:76" ht="15.75" customHeight="1" x14ac:dyDescent="0.2">
      <c r="A158" s="24"/>
      <c r="B158" s="24"/>
      <c r="C158" s="24"/>
      <c r="D158" s="24"/>
      <c r="I158" s="3"/>
      <c r="J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BS158" s="4"/>
      <c r="BT158" s="4"/>
      <c r="BU158" s="4"/>
      <c r="BV158" s="4"/>
      <c r="BW158" s="4"/>
      <c r="BX158" s="4"/>
    </row>
    <row r="159" spans="1:76" ht="15.75" customHeight="1" x14ac:dyDescent="0.2">
      <c r="A159" s="24"/>
      <c r="B159" s="24"/>
      <c r="C159" s="24"/>
      <c r="D159" s="24"/>
      <c r="I159" s="3"/>
      <c r="J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BS159" s="4"/>
      <c r="BT159" s="4"/>
      <c r="BU159" s="4"/>
      <c r="BV159" s="4"/>
      <c r="BW159" s="4"/>
      <c r="BX159" s="4"/>
    </row>
    <row r="160" spans="1:76" ht="15.75" customHeight="1" x14ac:dyDescent="0.2">
      <c r="A160" s="24"/>
      <c r="B160" s="24"/>
      <c r="C160" s="24"/>
      <c r="D160" s="24"/>
      <c r="I160" s="3"/>
      <c r="J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BS160" s="4"/>
      <c r="BT160" s="4"/>
      <c r="BU160" s="4"/>
      <c r="BV160" s="4"/>
      <c r="BW160" s="4"/>
      <c r="BX160" s="4"/>
    </row>
    <row r="161" spans="1:76" ht="15.75" customHeight="1" x14ac:dyDescent="0.2">
      <c r="A161" s="24"/>
      <c r="B161" s="24"/>
      <c r="C161" s="24"/>
      <c r="D161" s="24"/>
      <c r="I161" s="3"/>
      <c r="J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BS161" s="4"/>
      <c r="BT161" s="4"/>
      <c r="BU161" s="4"/>
      <c r="BV161" s="4"/>
      <c r="BW161" s="4"/>
      <c r="BX161" s="4"/>
    </row>
    <row r="162" spans="1:76" ht="15.75" customHeight="1" x14ac:dyDescent="0.2">
      <c r="A162" s="24"/>
      <c r="B162" s="24"/>
      <c r="C162" s="24"/>
      <c r="D162" s="24"/>
      <c r="I162" s="3"/>
      <c r="J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BS162" s="4"/>
      <c r="BT162" s="4"/>
      <c r="BU162" s="4"/>
      <c r="BV162" s="4"/>
      <c r="BW162" s="4"/>
      <c r="BX162" s="4"/>
    </row>
    <row r="163" spans="1:76" ht="15.75" customHeight="1" x14ac:dyDescent="0.2">
      <c r="A163" s="24"/>
      <c r="B163" s="24"/>
      <c r="C163" s="24"/>
      <c r="D163" s="24"/>
      <c r="I163" s="3"/>
      <c r="J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BS163" s="4"/>
      <c r="BT163" s="4"/>
      <c r="BU163" s="4"/>
      <c r="BV163" s="4"/>
      <c r="BW163" s="4"/>
      <c r="BX163" s="4"/>
    </row>
    <row r="164" spans="1:76" ht="15.75" customHeight="1" x14ac:dyDescent="0.2">
      <c r="A164" s="24"/>
      <c r="B164" s="24"/>
      <c r="C164" s="24"/>
      <c r="D164" s="24"/>
      <c r="I164" s="3"/>
      <c r="J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BS164" s="4"/>
      <c r="BT164" s="4"/>
      <c r="BU164" s="4"/>
      <c r="BV164" s="4"/>
      <c r="BW164" s="4"/>
      <c r="BX164" s="4"/>
    </row>
    <row r="165" spans="1:76" ht="15.75" customHeight="1" x14ac:dyDescent="0.2">
      <c r="A165" s="24"/>
      <c r="B165" s="24"/>
      <c r="C165" s="24"/>
      <c r="D165" s="24"/>
      <c r="I165" s="3"/>
      <c r="J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BS165" s="4"/>
      <c r="BT165" s="4"/>
      <c r="BU165" s="4"/>
      <c r="BV165" s="4"/>
      <c r="BW165" s="4"/>
      <c r="BX165" s="4"/>
    </row>
    <row r="166" spans="1:76" ht="15.75" customHeight="1" x14ac:dyDescent="0.2">
      <c r="A166" s="24"/>
      <c r="B166" s="24"/>
      <c r="C166" s="24"/>
      <c r="D166" s="24"/>
      <c r="I166" s="3"/>
      <c r="J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BS166" s="4"/>
      <c r="BT166" s="4"/>
      <c r="BU166" s="4"/>
      <c r="BV166" s="4"/>
      <c r="BW166" s="4"/>
      <c r="BX166" s="4"/>
    </row>
    <row r="167" spans="1:76" ht="15.75" customHeight="1" x14ac:dyDescent="0.2">
      <c r="A167" s="24"/>
      <c r="B167" s="24"/>
      <c r="C167" s="24"/>
      <c r="D167" s="24"/>
      <c r="I167" s="3"/>
      <c r="J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BS167" s="4"/>
      <c r="BT167" s="4"/>
      <c r="BU167" s="4"/>
      <c r="BV167" s="4"/>
      <c r="BW167" s="4"/>
      <c r="BX167" s="4"/>
    </row>
    <row r="168" spans="1:76" ht="15.75" customHeight="1" x14ac:dyDescent="0.2">
      <c r="A168" s="24"/>
      <c r="B168" s="24"/>
      <c r="C168" s="24"/>
      <c r="D168" s="24"/>
      <c r="I168" s="3"/>
      <c r="J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BS168" s="4"/>
      <c r="BT168" s="4"/>
      <c r="BU168" s="4"/>
      <c r="BV168" s="4"/>
      <c r="BW168" s="4"/>
      <c r="BX168" s="4"/>
    </row>
    <row r="169" spans="1:76" ht="15.75" customHeight="1" x14ac:dyDescent="0.2">
      <c r="A169" s="24"/>
      <c r="B169" s="24"/>
      <c r="C169" s="24"/>
      <c r="D169" s="24"/>
      <c r="I169" s="3"/>
      <c r="J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BS169" s="4"/>
      <c r="BT169" s="4"/>
      <c r="BU169" s="4"/>
      <c r="BV169" s="4"/>
      <c r="BW169" s="4"/>
      <c r="BX169" s="4"/>
    </row>
    <row r="170" spans="1:76" ht="15.75" customHeight="1" x14ac:dyDescent="0.2">
      <c r="A170" s="24"/>
      <c r="B170" s="24"/>
      <c r="C170" s="24"/>
      <c r="D170" s="24"/>
      <c r="I170" s="3"/>
      <c r="J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BS170" s="4"/>
      <c r="BT170" s="4"/>
      <c r="BU170" s="4"/>
      <c r="BV170" s="4"/>
      <c r="BW170" s="4"/>
      <c r="BX170" s="4"/>
    </row>
    <row r="171" spans="1:76" ht="15.75" customHeight="1" x14ac:dyDescent="0.2">
      <c r="A171" s="24"/>
      <c r="B171" s="24"/>
      <c r="C171" s="24"/>
      <c r="D171" s="24"/>
      <c r="I171" s="3"/>
      <c r="J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BS171" s="4"/>
      <c r="BT171" s="4"/>
      <c r="BU171" s="4"/>
      <c r="BV171" s="4"/>
      <c r="BW171" s="4"/>
      <c r="BX171" s="4"/>
    </row>
    <row r="172" spans="1:76" ht="15.75" customHeight="1" x14ac:dyDescent="0.2">
      <c r="A172" s="24"/>
      <c r="B172" s="24"/>
      <c r="C172" s="24"/>
      <c r="D172" s="24"/>
      <c r="I172" s="3"/>
      <c r="J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BS172" s="4"/>
      <c r="BT172" s="4"/>
      <c r="BU172" s="4"/>
      <c r="BV172" s="4"/>
      <c r="BW172" s="4"/>
      <c r="BX172" s="4"/>
    </row>
    <row r="173" spans="1:76" ht="15.75" customHeight="1" x14ac:dyDescent="0.2">
      <c r="A173" s="24"/>
      <c r="B173" s="24"/>
      <c r="C173" s="24"/>
      <c r="D173" s="24"/>
      <c r="I173" s="3"/>
      <c r="J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BS173" s="4"/>
      <c r="BT173" s="4"/>
      <c r="BU173" s="4"/>
      <c r="BV173" s="4"/>
      <c r="BW173" s="4"/>
      <c r="BX173" s="4"/>
    </row>
    <row r="174" spans="1:76" ht="15.75" customHeight="1" x14ac:dyDescent="0.2">
      <c r="A174" s="24"/>
      <c r="B174" s="24"/>
      <c r="C174" s="24"/>
      <c r="D174" s="24"/>
      <c r="I174" s="3"/>
      <c r="J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BS174" s="4"/>
      <c r="BT174" s="4"/>
      <c r="BU174" s="4"/>
      <c r="BV174" s="4"/>
      <c r="BW174" s="4"/>
      <c r="BX174" s="4"/>
    </row>
    <row r="175" spans="1:76" ht="15.75" customHeight="1" x14ac:dyDescent="0.2">
      <c r="A175" s="24"/>
      <c r="B175" s="24"/>
      <c r="C175" s="24"/>
      <c r="D175" s="24"/>
      <c r="I175" s="3"/>
      <c r="J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BS175" s="4"/>
      <c r="BT175" s="4"/>
      <c r="BU175" s="4"/>
      <c r="BV175" s="4"/>
      <c r="BW175" s="4"/>
      <c r="BX175" s="4"/>
    </row>
    <row r="176" spans="1:76" ht="15.75" customHeight="1" x14ac:dyDescent="0.2">
      <c r="A176" s="24"/>
      <c r="B176" s="24"/>
      <c r="C176" s="24"/>
      <c r="D176" s="24"/>
      <c r="I176" s="3"/>
      <c r="J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BS176" s="4"/>
      <c r="BT176" s="4"/>
      <c r="BU176" s="4"/>
      <c r="BV176" s="4"/>
      <c r="BW176" s="4"/>
      <c r="BX176" s="4"/>
    </row>
    <row r="177" spans="1:76" ht="15.75" customHeight="1" x14ac:dyDescent="0.2">
      <c r="A177" s="24"/>
      <c r="B177" s="24"/>
      <c r="C177" s="24"/>
      <c r="D177" s="24"/>
      <c r="I177" s="3"/>
      <c r="J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BS177" s="4"/>
      <c r="BT177" s="4"/>
      <c r="BU177" s="4"/>
      <c r="BV177" s="4"/>
      <c r="BW177" s="4"/>
      <c r="BX177" s="4"/>
    </row>
    <row r="178" spans="1:76" ht="15.75" customHeight="1" x14ac:dyDescent="0.2">
      <c r="A178" s="24"/>
      <c r="B178" s="24"/>
      <c r="C178" s="24"/>
      <c r="D178" s="24"/>
      <c r="I178" s="3"/>
      <c r="J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BS178" s="4"/>
      <c r="BT178" s="4"/>
      <c r="BU178" s="4"/>
      <c r="BV178" s="4"/>
      <c r="BW178" s="4"/>
      <c r="BX178" s="4"/>
    </row>
    <row r="179" spans="1:76" ht="15.75" customHeight="1" x14ac:dyDescent="0.2">
      <c r="A179" s="24"/>
      <c r="B179" s="24"/>
      <c r="C179" s="24"/>
      <c r="D179" s="24"/>
      <c r="I179" s="3"/>
      <c r="J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BS179" s="4"/>
      <c r="BT179" s="4"/>
      <c r="BU179" s="4"/>
      <c r="BV179" s="4"/>
      <c r="BW179" s="4"/>
      <c r="BX179" s="4"/>
    </row>
    <row r="180" spans="1:76" ht="15.75" customHeight="1" x14ac:dyDescent="0.2">
      <c r="A180" s="24"/>
      <c r="B180" s="24"/>
      <c r="C180" s="24"/>
      <c r="D180" s="24"/>
      <c r="I180" s="3"/>
      <c r="J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BS180" s="4"/>
      <c r="BT180" s="4"/>
      <c r="BU180" s="4"/>
      <c r="BV180" s="4"/>
      <c r="BW180" s="4"/>
      <c r="BX180" s="4"/>
    </row>
    <row r="181" spans="1:76" ht="15.75" customHeight="1" x14ac:dyDescent="0.2">
      <c r="A181" s="24"/>
      <c r="B181" s="24"/>
      <c r="C181" s="24"/>
      <c r="D181" s="24"/>
      <c r="I181" s="3"/>
      <c r="J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BS181" s="4"/>
      <c r="BT181" s="4"/>
      <c r="BU181" s="4"/>
      <c r="BV181" s="4"/>
      <c r="BW181" s="4"/>
      <c r="BX181" s="4"/>
    </row>
    <row r="182" spans="1:76" ht="15.75" customHeight="1" x14ac:dyDescent="0.2">
      <c r="A182" s="24"/>
      <c r="B182" s="24"/>
      <c r="C182" s="24"/>
      <c r="D182" s="24"/>
      <c r="I182" s="3"/>
      <c r="J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BS182" s="4"/>
      <c r="BT182" s="4"/>
      <c r="BU182" s="4"/>
      <c r="BV182" s="4"/>
      <c r="BW182" s="4"/>
      <c r="BX182" s="4"/>
    </row>
    <row r="183" spans="1:76" ht="15.75" customHeight="1" x14ac:dyDescent="0.2">
      <c r="A183" s="24"/>
      <c r="B183" s="24"/>
      <c r="C183" s="24"/>
      <c r="D183" s="24"/>
      <c r="I183" s="3"/>
      <c r="J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BS183" s="4"/>
      <c r="BT183" s="4"/>
      <c r="BU183" s="4"/>
      <c r="BV183" s="4"/>
      <c r="BW183" s="4"/>
      <c r="BX183" s="4"/>
    </row>
    <row r="184" spans="1:76" ht="15.75" customHeight="1" x14ac:dyDescent="0.2">
      <c r="A184" s="24"/>
      <c r="B184" s="24"/>
      <c r="C184" s="24"/>
      <c r="D184" s="24"/>
      <c r="I184" s="3"/>
      <c r="J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BS184" s="4"/>
      <c r="BT184" s="4"/>
      <c r="BU184" s="4"/>
      <c r="BV184" s="4"/>
      <c r="BW184" s="4"/>
      <c r="BX184" s="4"/>
    </row>
    <row r="185" spans="1:76" ht="15.75" customHeight="1" x14ac:dyDescent="0.2">
      <c r="A185" s="24"/>
      <c r="B185" s="24"/>
      <c r="C185" s="24"/>
      <c r="D185" s="24"/>
      <c r="I185" s="3"/>
      <c r="J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BS185" s="4"/>
      <c r="BT185" s="4"/>
      <c r="BU185" s="4"/>
      <c r="BV185" s="4"/>
      <c r="BW185" s="4"/>
      <c r="BX185" s="4"/>
    </row>
    <row r="186" spans="1:76" ht="15.75" customHeight="1" x14ac:dyDescent="0.2">
      <c r="A186" s="24"/>
      <c r="B186" s="24"/>
      <c r="C186" s="24"/>
      <c r="D186" s="24"/>
      <c r="I186" s="3"/>
      <c r="J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BS186" s="4"/>
      <c r="BT186" s="4"/>
      <c r="BU186" s="4"/>
      <c r="BV186" s="4"/>
      <c r="BW186" s="4"/>
      <c r="BX186" s="4"/>
    </row>
    <row r="187" spans="1:76" ht="15.75" customHeight="1" x14ac:dyDescent="0.2">
      <c r="A187" s="24"/>
      <c r="B187" s="24"/>
      <c r="C187" s="24"/>
      <c r="D187" s="24"/>
      <c r="I187" s="3"/>
      <c r="J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BS187" s="4"/>
      <c r="BT187" s="4"/>
      <c r="BU187" s="4"/>
      <c r="BV187" s="4"/>
      <c r="BW187" s="4"/>
      <c r="BX187" s="4"/>
    </row>
    <row r="188" spans="1:76" ht="15.75" customHeight="1" x14ac:dyDescent="0.2">
      <c r="A188" s="24"/>
      <c r="B188" s="24"/>
      <c r="C188" s="24"/>
      <c r="D188" s="24"/>
      <c r="I188" s="3"/>
      <c r="J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BS188" s="4"/>
      <c r="BT188" s="4"/>
      <c r="BU188" s="4"/>
      <c r="BV188" s="4"/>
      <c r="BW188" s="4"/>
      <c r="BX188" s="4"/>
    </row>
    <row r="189" spans="1:76" ht="15.75" customHeight="1" x14ac:dyDescent="0.2">
      <c r="A189" s="24"/>
      <c r="B189" s="24"/>
      <c r="C189" s="24"/>
      <c r="D189" s="24"/>
      <c r="I189" s="3"/>
      <c r="J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BS189" s="4"/>
      <c r="BT189" s="4"/>
      <c r="BU189" s="4"/>
      <c r="BV189" s="4"/>
      <c r="BW189" s="4"/>
      <c r="BX189" s="4"/>
    </row>
    <row r="190" spans="1:76" ht="15.75" customHeight="1" x14ac:dyDescent="0.2">
      <c r="A190" s="24"/>
      <c r="B190" s="24"/>
      <c r="C190" s="24"/>
      <c r="D190" s="24"/>
      <c r="I190" s="3"/>
      <c r="J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BS190" s="4"/>
      <c r="BT190" s="4"/>
      <c r="BU190" s="4"/>
      <c r="BV190" s="4"/>
      <c r="BW190" s="4"/>
      <c r="BX190" s="4"/>
    </row>
    <row r="191" spans="1:76" ht="15.75" customHeight="1" x14ac:dyDescent="0.2">
      <c r="A191" s="24"/>
      <c r="B191" s="24"/>
      <c r="C191" s="24"/>
      <c r="D191" s="24"/>
      <c r="I191" s="3"/>
      <c r="J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BS191" s="4"/>
      <c r="BT191" s="4"/>
      <c r="BU191" s="4"/>
      <c r="BV191" s="4"/>
      <c r="BW191" s="4"/>
      <c r="BX191" s="4"/>
    </row>
    <row r="192" spans="1:76" ht="15.75" customHeight="1" x14ac:dyDescent="0.2">
      <c r="A192" s="24"/>
      <c r="B192" s="24"/>
      <c r="C192" s="24"/>
      <c r="D192" s="24"/>
      <c r="I192" s="3"/>
      <c r="J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BS192" s="4"/>
      <c r="BT192" s="4"/>
      <c r="BU192" s="4"/>
      <c r="BV192" s="4"/>
      <c r="BW192" s="4"/>
      <c r="BX192" s="4"/>
    </row>
    <row r="193" spans="1:76" ht="15.75" customHeight="1" x14ac:dyDescent="0.2">
      <c r="A193" s="24"/>
      <c r="B193" s="24"/>
      <c r="C193" s="24"/>
      <c r="D193" s="24"/>
      <c r="I193" s="3"/>
      <c r="J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BS193" s="4"/>
      <c r="BT193" s="4"/>
      <c r="BU193" s="4"/>
      <c r="BV193" s="4"/>
      <c r="BW193" s="4"/>
      <c r="BX193" s="4"/>
    </row>
    <row r="194" spans="1:76" ht="15.75" customHeight="1" x14ac:dyDescent="0.2">
      <c r="A194" s="24"/>
      <c r="B194" s="24"/>
      <c r="C194" s="24"/>
      <c r="D194" s="24"/>
      <c r="I194" s="3"/>
      <c r="J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BS194" s="4"/>
      <c r="BT194" s="4"/>
      <c r="BU194" s="4"/>
      <c r="BV194" s="4"/>
      <c r="BW194" s="4"/>
      <c r="BX194" s="4"/>
    </row>
    <row r="195" spans="1:76" ht="15.75" customHeight="1" x14ac:dyDescent="0.2">
      <c r="A195" s="24"/>
      <c r="B195" s="24"/>
      <c r="C195" s="24"/>
      <c r="D195" s="24"/>
      <c r="I195" s="3"/>
      <c r="J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BS195" s="4"/>
      <c r="BT195" s="4"/>
      <c r="BU195" s="4"/>
      <c r="BV195" s="4"/>
      <c r="BW195" s="4"/>
      <c r="BX195" s="4"/>
    </row>
    <row r="196" spans="1:76" ht="15.75" customHeight="1" x14ac:dyDescent="0.2">
      <c r="A196" s="24"/>
      <c r="B196" s="24"/>
      <c r="C196" s="24"/>
      <c r="D196" s="24"/>
      <c r="I196" s="3"/>
      <c r="J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BS196" s="4"/>
      <c r="BT196" s="4"/>
      <c r="BU196" s="4"/>
      <c r="BV196" s="4"/>
      <c r="BW196" s="4"/>
      <c r="BX196" s="4"/>
    </row>
    <row r="197" spans="1:76" ht="15.75" customHeight="1" x14ac:dyDescent="0.2">
      <c r="A197" s="24"/>
      <c r="B197" s="24"/>
      <c r="C197" s="24"/>
      <c r="D197" s="24"/>
      <c r="I197" s="3"/>
      <c r="J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BS197" s="4"/>
      <c r="BT197" s="4"/>
      <c r="BU197" s="4"/>
      <c r="BV197" s="4"/>
      <c r="BW197" s="4"/>
      <c r="BX197" s="4"/>
    </row>
    <row r="198" spans="1:76" ht="15.75" customHeight="1" x14ac:dyDescent="0.2">
      <c r="A198" s="24"/>
      <c r="B198" s="24"/>
      <c r="C198" s="24"/>
      <c r="D198" s="24"/>
      <c r="I198" s="3"/>
      <c r="J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BS198" s="4"/>
      <c r="BT198" s="4"/>
      <c r="BU198" s="4"/>
      <c r="BV198" s="4"/>
      <c r="BW198" s="4"/>
      <c r="BX198" s="4"/>
    </row>
    <row r="199" spans="1:76" ht="15.75" customHeight="1" x14ac:dyDescent="0.2">
      <c r="A199" s="24"/>
      <c r="B199" s="24"/>
      <c r="C199" s="24"/>
      <c r="D199" s="24"/>
      <c r="I199" s="3"/>
      <c r="J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BS199" s="4"/>
      <c r="BT199" s="4"/>
      <c r="BU199" s="4"/>
      <c r="BV199" s="4"/>
      <c r="BW199" s="4"/>
      <c r="BX199" s="4"/>
    </row>
    <row r="200" spans="1:76" ht="15.75" customHeight="1" x14ac:dyDescent="0.2">
      <c r="A200" s="24"/>
      <c r="B200" s="24"/>
      <c r="C200" s="24"/>
      <c r="D200" s="24"/>
      <c r="I200" s="3"/>
      <c r="J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BS200" s="4"/>
      <c r="BT200" s="4"/>
      <c r="BU200" s="4"/>
      <c r="BV200" s="4"/>
      <c r="BW200" s="4"/>
      <c r="BX200" s="4"/>
    </row>
    <row r="201" spans="1:76" ht="15.75" customHeight="1" x14ac:dyDescent="0.2">
      <c r="A201" s="24"/>
      <c r="B201" s="24"/>
      <c r="C201" s="24"/>
      <c r="D201" s="24"/>
      <c r="I201" s="3"/>
      <c r="J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BS201" s="4"/>
      <c r="BT201" s="4"/>
      <c r="BU201" s="4"/>
      <c r="BV201" s="4"/>
      <c r="BW201" s="4"/>
      <c r="BX201" s="4"/>
    </row>
    <row r="202" spans="1:76" ht="15.75" customHeight="1" x14ac:dyDescent="0.2">
      <c r="A202" s="24"/>
      <c r="B202" s="24"/>
      <c r="C202" s="24"/>
      <c r="D202" s="24"/>
      <c r="I202" s="3"/>
      <c r="J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BS202" s="4"/>
      <c r="BT202" s="4"/>
      <c r="BU202" s="4"/>
      <c r="BV202" s="4"/>
      <c r="BW202" s="4"/>
      <c r="BX202" s="4"/>
    </row>
    <row r="203" spans="1:76" ht="15.75" customHeight="1" x14ac:dyDescent="0.2">
      <c r="A203" s="24"/>
      <c r="B203" s="24"/>
      <c r="C203" s="24"/>
      <c r="D203" s="24"/>
      <c r="I203" s="3"/>
      <c r="J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BS203" s="4"/>
      <c r="BT203" s="4"/>
      <c r="BU203" s="4"/>
      <c r="BV203" s="4"/>
      <c r="BW203" s="4"/>
      <c r="BX203" s="4"/>
    </row>
    <row r="204" spans="1:76" ht="15.75" customHeight="1" x14ac:dyDescent="0.2">
      <c r="A204" s="24"/>
      <c r="B204" s="24"/>
      <c r="C204" s="24"/>
      <c r="D204" s="24"/>
      <c r="I204" s="3"/>
      <c r="J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BS204" s="4"/>
      <c r="BT204" s="4"/>
      <c r="BU204" s="4"/>
      <c r="BV204" s="4"/>
      <c r="BW204" s="4"/>
      <c r="BX204" s="4"/>
    </row>
    <row r="205" spans="1:76" ht="15.75" customHeight="1" x14ac:dyDescent="0.2">
      <c r="A205" s="24"/>
      <c r="B205" s="24"/>
      <c r="C205" s="24"/>
      <c r="D205" s="24"/>
      <c r="I205" s="3"/>
      <c r="J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BS205" s="4"/>
      <c r="BT205" s="4"/>
      <c r="BU205" s="4"/>
      <c r="BV205" s="4"/>
      <c r="BW205" s="4"/>
      <c r="BX205" s="4"/>
    </row>
    <row r="206" spans="1:76" ht="15.75" customHeight="1" x14ac:dyDescent="0.2">
      <c r="A206" s="24"/>
      <c r="B206" s="24"/>
      <c r="C206" s="24"/>
      <c r="D206" s="24"/>
      <c r="I206" s="3"/>
      <c r="J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BS206" s="4"/>
      <c r="BT206" s="4"/>
      <c r="BU206" s="4"/>
      <c r="BV206" s="4"/>
      <c r="BW206" s="4"/>
      <c r="BX206" s="4"/>
    </row>
    <row r="207" spans="1:76" ht="15.75" customHeight="1" x14ac:dyDescent="0.2">
      <c r="A207" s="24"/>
      <c r="B207" s="24"/>
      <c r="C207" s="24"/>
      <c r="D207" s="24"/>
      <c r="I207" s="3"/>
      <c r="J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BS207" s="4"/>
      <c r="BT207" s="4"/>
      <c r="BU207" s="4"/>
      <c r="BV207" s="4"/>
      <c r="BW207" s="4"/>
      <c r="BX207" s="4"/>
    </row>
    <row r="208" spans="1:76" ht="15.75" customHeight="1" x14ac:dyDescent="0.2">
      <c r="A208" s="24"/>
      <c r="B208" s="24"/>
      <c r="C208" s="24"/>
      <c r="D208" s="24"/>
      <c r="I208" s="3"/>
      <c r="J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BS208" s="4"/>
      <c r="BT208" s="4"/>
      <c r="BU208" s="4"/>
      <c r="BV208" s="4"/>
      <c r="BW208" s="4"/>
      <c r="BX208" s="4"/>
    </row>
    <row r="209" spans="1:76" ht="15.75" customHeight="1" x14ac:dyDescent="0.2">
      <c r="A209" s="24"/>
      <c r="B209" s="24"/>
      <c r="C209" s="24"/>
      <c r="D209" s="24"/>
      <c r="I209" s="3"/>
      <c r="J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BS209" s="4"/>
      <c r="BT209" s="4"/>
      <c r="BU209" s="4"/>
      <c r="BV209" s="4"/>
      <c r="BW209" s="4"/>
      <c r="BX209" s="4"/>
    </row>
    <row r="210" spans="1:76" ht="15.75" customHeight="1" x14ac:dyDescent="0.2">
      <c r="A210" s="24"/>
      <c r="B210" s="24"/>
      <c r="C210" s="24"/>
      <c r="D210" s="24"/>
      <c r="I210" s="3"/>
      <c r="J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BS210" s="4"/>
      <c r="BT210" s="4"/>
      <c r="BU210" s="4"/>
      <c r="BV210" s="4"/>
      <c r="BW210" s="4"/>
      <c r="BX210" s="4"/>
    </row>
    <row r="211" spans="1:76" ht="15.75" customHeight="1" x14ac:dyDescent="0.2">
      <c r="A211" s="24"/>
      <c r="B211" s="24"/>
      <c r="C211" s="24"/>
      <c r="D211" s="24"/>
      <c r="I211" s="3"/>
      <c r="J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BS211" s="4"/>
      <c r="BT211" s="4"/>
      <c r="BU211" s="4"/>
      <c r="BV211" s="4"/>
      <c r="BW211" s="4"/>
      <c r="BX211" s="4"/>
    </row>
    <row r="212" spans="1:76" ht="15.75" customHeight="1" x14ac:dyDescent="0.2">
      <c r="A212" s="24"/>
      <c r="B212" s="24"/>
      <c r="C212" s="24"/>
      <c r="D212" s="24"/>
      <c r="I212" s="3"/>
      <c r="J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BS212" s="4"/>
      <c r="BT212" s="4"/>
      <c r="BU212" s="4"/>
      <c r="BV212" s="4"/>
      <c r="BW212" s="4"/>
      <c r="BX212" s="4"/>
    </row>
    <row r="213" spans="1:76" ht="15.75" customHeight="1" x14ac:dyDescent="0.2">
      <c r="A213" s="24"/>
      <c r="B213" s="24"/>
      <c r="C213" s="24"/>
      <c r="D213" s="24"/>
      <c r="I213" s="3"/>
      <c r="J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BS213" s="4"/>
      <c r="BT213" s="4"/>
      <c r="BU213" s="4"/>
      <c r="BV213" s="4"/>
      <c r="BW213" s="4"/>
      <c r="BX213" s="4"/>
    </row>
    <row r="214" spans="1:76" ht="15.75" customHeight="1" x14ac:dyDescent="0.2">
      <c r="A214" s="24"/>
      <c r="B214" s="24"/>
      <c r="C214" s="24"/>
      <c r="D214" s="24"/>
      <c r="I214" s="3"/>
      <c r="J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BS214" s="4"/>
      <c r="BT214" s="4"/>
      <c r="BU214" s="4"/>
      <c r="BV214" s="4"/>
      <c r="BW214" s="4"/>
      <c r="BX214" s="4"/>
    </row>
    <row r="215" spans="1:76" ht="15.75" customHeight="1" x14ac:dyDescent="0.2">
      <c r="A215" s="24"/>
      <c r="B215" s="24"/>
      <c r="C215" s="24"/>
      <c r="D215" s="24"/>
      <c r="I215" s="3"/>
      <c r="J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BS215" s="4"/>
      <c r="BT215" s="4"/>
      <c r="BU215" s="4"/>
      <c r="BV215" s="4"/>
      <c r="BW215" s="4"/>
      <c r="BX215" s="4"/>
    </row>
    <row r="216" spans="1:76" ht="15.75" customHeight="1" x14ac:dyDescent="0.2">
      <c r="A216" s="24"/>
      <c r="B216" s="24"/>
      <c r="C216" s="24"/>
      <c r="D216" s="24"/>
      <c r="I216" s="3"/>
      <c r="J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BS216" s="4"/>
      <c r="BT216" s="4"/>
      <c r="BU216" s="4"/>
      <c r="BV216" s="4"/>
      <c r="BW216" s="4"/>
      <c r="BX216" s="4"/>
    </row>
    <row r="217" spans="1:76" ht="15.75" customHeight="1" x14ac:dyDescent="0.2">
      <c r="A217" s="24"/>
      <c r="B217" s="24"/>
      <c r="C217" s="24"/>
      <c r="D217" s="24"/>
      <c r="I217" s="3"/>
      <c r="J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BS217" s="4"/>
      <c r="BT217" s="4"/>
      <c r="BU217" s="4"/>
      <c r="BV217" s="4"/>
      <c r="BW217" s="4"/>
      <c r="BX217" s="4"/>
    </row>
    <row r="218" spans="1:76" ht="15.75" customHeight="1" x14ac:dyDescent="0.2">
      <c r="A218" s="24"/>
      <c r="B218" s="24"/>
      <c r="C218" s="24"/>
      <c r="D218" s="24"/>
      <c r="I218" s="3"/>
      <c r="J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BS218" s="4"/>
      <c r="BT218" s="4"/>
      <c r="BU218" s="4"/>
      <c r="BV218" s="4"/>
      <c r="BW218" s="4"/>
      <c r="BX218" s="4"/>
    </row>
    <row r="219" spans="1:76" ht="15.75" customHeight="1" x14ac:dyDescent="0.2">
      <c r="A219" s="24"/>
      <c r="B219" s="24"/>
      <c r="C219" s="24"/>
      <c r="D219" s="24"/>
      <c r="I219" s="3"/>
      <c r="J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BS219" s="4"/>
      <c r="BT219" s="4"/>
      <c r="BU219" s="4"/>
      <c r="BV219" s="4"/>
      <c r="BW219" s="4"/>
      <c r="BX219" s="4"/>
    </row>
    <row r="220" spans="1:76" ht="15.75" customHeight="1" x14ac:dyDescent="0.2">
      <c r="A220" s="24"/>
      <c r="B220" s="24"/>
      <c r="C220" s="24"/>
      <c r="D220" s="24"/>
      <c r="I220" s="3"/>
      <c r="J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BS220" s="4"/>
      <c r="BT220" s="4"/>
      <c r="BU220" s="4"/>
      <c r="BV220" s="4"/>
      <c r="BW220" s="4"/>
      <c r="BX220" s="4"/>
    </row>
    <row r="221" spans="1:76" ht="15.75" customHeight="1" x14ac:dyDescent="0.2">
      <c r="A221" s="24"/>
      <c r="B221" s="24"/>
      <c r="C221" s="24"/>
      <c r="D221" s="24"/>
      <c r="I221" s="3"/>
      <c r="J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BS221" s="4"/>
      <c r="BT221" s="4"/>
      <c r="BU221" s="4"/>
      <c r="BV221" s="4"/>
      <c r="BW221" s="4"/>
      <c r="BX221" s="4"/>
    </row>
    <row r="222" spans="1:76" ht="15.75" customHeight="1" x14ac:dyDescent="0.2">
      <c r="A222" s="24"/>
      <c r="B222" s="24"/>
      <c r="C222" s="24"/>
      <c r="D222" s="24"/>
      <c r="I222" s="3"/>
      <c r="J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BS222" s="4"/>
      <c r="BT222" s="4"/>
      <c r="BU222" s="4"/>
      <c r="BV222" s="4"/>
      <c r="BW222" s="4"/>
      <c r="BX222" s="4"/>
    </row>
    <row r="223" spans="1:76" ht="15.75" customHeight="1" x14ac:dyDescent="0.2">
      <c r="A223" s="24"/>
      <c r="B223" s="24"/>
      <c r="C223" s="24"/>
      <c r="D223" s="24"/>
      <c r="I223" s="3"/>
      <c r="J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BS223" s="4"/>
      <c r="BT223" s="4"/>
      <c r="BU223" s="4"/>
      <c r="BV223" s="4"/>
      <c r="BW223" s="4"/>
      <c r="BX223" s="4"/>
    </row>
    <row r="224" spans="1:76" ht="15.75" customHeight="1" x14ac:dyDescent="0.2">
      <c r="A224" s="24"/>
      <c r="B224" s="24"/>
      <c r="C224" s="24"/>
      <c r="D224" s="24"/>
      <c r="I224" s="3"/>
      <c r="J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BS224" s="4"/>
      <c r="BT224" s="4"/>
      <c r="BU224" s="4"/>
      <c r="BV224" s="4"/>
      <c r="BW224" s="4"/>
      <c r="BX224" s="4"/>
    </row>
    <row r="225" spans="1:76" ht="15.75" customHeight="1" x14ac:dyDescent="0.2">
      <c r="A225" s="24"/>
      <c r="B225" s="24"/>
      <c r="C225" s="24"/>
      <c r="D225" s="24"/>
      <c r="I225" s="3"/>
      <c r="J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BS225" s="4"/>
      <c r="BT225" s="4"/>
      <c r="BU225" s="4"/>
      <c r="BV225" s="4"/>
      <c r="BW225" s="4"/>
      <c r="BX225" s="4"/>
    </row>
    <row r="226" spans="1:76" ht="15.75" customHeight="1" x14ac:dyDescent="0.2">
      <c r="A226" s="24"/>
      <c r="B226" s="24"/>
      <c r="C226" s="24"/>
      <c r="D226" s="24"/>
      <c r="I226" s="3"/>
      <c r="J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BS226" s="4"/>
      <c r="BT226" s="4"/>
      <c r="BU226" s="4"/>
      <c r="BV226" s="4"/>
      <c r="BW226" s="4"/>
      <c r="BX226" s="4"/>
    </row>
    <row r="227" spans="1:76" ht="15.75" customHeight="1" x14ac:dyDescent="0.2">
      <c r="A227" s="24"/>
      <c r="B227" s="24"/>
      <c r="C227" s="24"/>
      <c r="D227" s="24"/>
      <c r="I227" s="3"/>
      <c r="J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BS227" s="4"/>
      <c r="BT227" s="4"/>
      <c r="BU227" s="4"/>
      <c r="BV227" s="4"/>
      <c r="BW227" s="4"/>
      <c r="BX227" s="4"/>
    </row>
    <row r="228" spans="1:76" ht="15.75" customHeight="1" x14ac:dyDescent="0.2">
      <c r="A228" s="24"/>
      <c r="B228" s="24"/>
      <c r="C228" s="24"/>
      <c r="D228" s="24"/>
      <c r="I228" s="3"/>
      <c r="J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BS228" s="4"/>
      <c r="BT228" s="4"/>
      <c r="BU228" s="4"/>
      <c r="BV228" s="4"/>
      <c r="BW228" s="4"/>
      <c r="BX228" s="4"/>
    </row>
    <row r="229" spans="1:76" ht="15.75" customHeight="1" x14ac:dyDescent="0.2">
      <c r="A229" s="24"/>
      <c r="B229" s="24"/>
      <c r="C229" s="24"/>
      <c r="D229" s="24"/>
      <c r="I229" s="3"/>
      <c r="J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BS229" s="4"/>
      <c r="BT229" s="4"/>
      <c r="BU229" s="4"/>
      <c r="BV229" s="4"/>
      <c r="BW229" s="4"/>
      <c r="BX229" s="4"/>
    </row>
    <row r="230" spans="1:76" ht="15.75" customHeight="1" x14ac:dyDescent="0.2">
      <c r="A230" s="24"/>
      <c r="B230" s="24"/>
      <c r="C230" s="24"/>
      <c r="D230" s="24"/>
      <c r="I230" s="3"/>
      <c r="J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BS230" s="4"/>
      <c r="BT230" s="4"/>
      <c r="BU230" s="4"/>
      <c r="BV230" s="4"/>
      <c r="BW230" s="4"/>
      <c r="BX230" s="4"/>
    </row>
    <row r="231" spans="1:76" ht="15.75" customHeight="1" x14ac:dyDescent="0.2">
      <c r="A231" s="24"/>
      <c r="B231" s="24"/>
      <c r="C231" s="24"/>
      <c r="D231" s="24"/>
      <c r="I231" s="3"/>
      <c r="J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BS231" s="4"/>
      <c r="BT231" s="4"/>
      <c r="BU231" s="4"/>
      <c r="BV231" s="4"/>
      <c r="BW231" s="4"/>
      <c r="BX231" s="4"/>
    </row>
    <row r="232" spans="1:76" ht="15.75" customHeight="1" x14ac:dyDescent="0.2">
      <c r="A232" s="24"/>
      <c r="B232" s="24"/>
      <c r="C232" s="24"/>
      <c r="D232" s="24"/>
      <c r="I232" s="3"/>
      <c r="J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BS232" s="4"/>
      <c r="BT232" s="4"/>
      <c r="BU232" s="4"/>
      <c r="BV232" s="4"/>
      <c r="BW232" s="4"/>
      <c r="BX232" s="4"/>
    </row>
    <row r="233" spans="1:76" ht="15.75" customHeight="1" x14ac:dyDescent="0.2">
      <c r="A233" s="24"/>
      <c r="B233" s="24"/>
      <c r="C233" s="24"/>
      <c r="D233" s="24"/>
      <c r="I233" s="3"/>
      <c r="J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BS233" s="4"/>
      <c r="BT233" s="4"/>
      <c r="BU233" s="4"/>
      <c r="BV233" s="4"/>
      <c r="BW233" s="4"/>
      <c r="BX233" s="4"/>
    </row>
    <row r="234" spans="1:76" ht="15.75" customHeight="1" x14ac:dyDescent="0.2">
      <c r="A234" s="24"/>
      <c r="B234" s="24"/>
      <c r="C234" s="24"/>
      <c r="D234" s="24"/>
      <c r="I234" s="3"/>
      <c r="J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BS234" s="4"/>
      <c r="BT234" s="4"/>
      <c r="BU234" s="4"/>
      <c r="BV234" s="4"/>
      <c r="BW234" s="4"/>
      <c r="BX234" s="4"/>
    </row>
    <row r="235" spans="1:76" ht="15.75" customHeight="1" x14ac:dyDescent="0.2">
      <c r="A235" s="24"/>
      <c r="B235" s="24"/>
      <c r="C235" s="24"/>
      <c r="D235" s="24"/>
      <c r="I235" s="3"/>
      <c r="J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BS235" s="4"/>
      <c r="BT235" s="4"/>
      <c r="BU235" s="4"/>
      <c r="BV235" s="4"/>
      <c r="BW235" s="4"/>
      <c r="BX235" s="4"/>
    </row>
    <row r="236" spans="1:76" ht="15.75" customHeight="1" x14ac:dyDescent="0.2">
      <c r="A236" s="24"/>
      <c r="B236" s="24"/>
      <c r="C236" s="24"/>
      <c r="D236" s="24"/>
      <c r="I236" s="3"/>
      <c r="J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BS236" s="4"/>
      <c r="BT236" s="4"/>
      <c r="BU236" s="4"/>
      <c r="BV236" s="4"/>
      <c r="BW236" s="4"/>
      <c r="BX236" s="4"/>
    </row>
    <row r="237" spans="1:76" ht="15.75" customHeight="1" x14ac:dyDescent="0.2">
      <c r="A237" s="24"/>
      <c r="B237" s="24"/>
      <c r="C237" s="24"/>
      <c r="D237" s="24"/>
      <c r="I237" s="3"/>
      <c r="J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BS237" s="4"/>
      <c r="BT237" s="4"/>
      <c r="BU237" s="4"/>
      <c r="BV237" s="4"/>
      <c r="BW237" s="4"/>
      <c r="BX237" s="4"/>
    </row>
    <row r="238" spans="1:76" ht="15.75" customHeight="1" x14ac:dyDescent="0.2">
      <c r="A238" s="24"/>
      <c r="B238" s="24"/>
      <c r="C238" s="24"/>
      <c r="D238" s="24"/>
      <c r="I238" s="3"/>
      <c r="J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BS238" s="4"/>
      <c r="BT238" s="4"/>
      <c r="BU238" s="4"/>
      <c r="BV238" s="4"/>
      <c r="BW238" s="4"/>
      <c r="BX238" s="4"/>
    </row>
    <row r="239" spans="1:76" ht="15.75" customHeight="1" x14ac:dyDescent="0.2">
      <c r="A239" s="24"/>
      <c r="B239" s="24"/>
      <c r="C239" s="24"/>
      <c r="D239" s="24"/>
      <c r="I239" s="3"/>
      <c r="J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BS239" s="4"/>
      <c r="BT239" s="4"/>
      <c r="BU239" s="4"/>
      <c r="BV239" s="4"/>
      <c r="BW239" s="4"/>
      <c r="BX239" s="4"/>
    </row>
    <row r="240" spans="1:76" ht="15.75" customHeight="1" x14ac:dyDescent="0.2">
      <c r="A240" s="24"/>
      <c r="B240" s="24"/>
      <c r="C240" s="24"/>
      <c r="D240" s="24"/>
      <c r="I240" s="3"/>
      <c r="J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BS240" s="4"/>
      <c r="BT240" s="4"/>
      <c r="BU240" s="4"/>
      <c r="BV240" s="4"/>
      <c r="BW240" s="4"/>
      <c r="BX240" s="4"/>
    </row>
    <row r="241" spans="1:76" ht="15.75" customHeight="1" x14ac:dyDescent="0.2">
      <c r="A241" s="24"/>
      <c r="B241" s="24"/>
      <c r="C241" s="24"/>
      <c r="D241" s="24"/>
      <c r="I241" s="3"/>
      <c r="J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BS241" s="4"/>
      <c r="BT241" s="4"/>
      <c r="BU241" s="4"/>
      <c r="BV241" s="4"/>
      <c r="BW241" s="4"/>
      <c r="BX241" s="4"/>
    </row>
    <row r="242" spans="1:76" ht="15.75" customHeight="1" x14ac:dyDescent="0.2">
      <c r="A242" s="24"/>
      <c r="B242" s="24"/>
      <c r="C242" s="24"/>
      <c r="D242" s="24"/>
      <c r="I242" s="3"/>
      <c r="J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BS242" s="4"/>
      <c r="BT242" s="4"/>
      <c r="BU242" s="4"/>
      <c r="BV242" s="4"/>
      <c r="BW242" s="4"/>
      <c r="BX242" s="4"/>
    </row>
    <row r="243" spans="1:76" ht="15.75" customHeight="1" x14ac:dyDescent="0.2">
      <c r="A243" s="24"/>
      <c r="B243" s="24"/>
      <c r="C243" s="24"/>
      <c r="D243" s="24"/>
      <c r="I243" s="3"/>
      <c r="J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BS243" s="4"/>
      <c r="BT243" s="4"/>
      <c r="BU243" s="4"/>
      <c r="BV243" s="4"/>
      <c r="BW243" s="4"/>
      <c r="BX243" s="4"/>
    </row>
    <row r="244" spans="1:76" ht="15.75" customHeight="1" x14ac:dyDescent="0.2">
      <c r="A244" s="24"/>
      <c r="B244" s="24"/>
      <c r="C244" s="24"/>
      <c r="D244" s="24"/>
      <c r="I244" s="3"/>
      <c r="J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BS244" s="4"/>
      <c r="BT244" s="4"/>
      <c r="BU244" s="4"/>
      <c r="BV244" s="4"/>
      <c r="BW244" s="4"/>
      <c r="BX244" s="4"/>
    </row>
    <row r="245" spans="1:76" ht="15.75" customHeight="1" x14ac:dyDescent="0.2">
      <c r="A245" s="24"/>
      <c r="B245" s="24"/>
      <c r="C245" s="24"/>
      <c r="D245" s="24"/>
      <c r="I245" s="3"/>
      <c r="J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BS245" s="4"/>
      <c r="BT245" s="4"/>
      <c r="BU245" s="4"/>
      <c r="BV245" s="4"/>
      <c r="BW245" s="4"/>
      <c r="BX245" s="4"/>
    </row>
    <row r="246" spans="1:76" ht="15.75" customHeight="1" x14ac:dyDescent="0.2">
      <c r="A246" s="24"/>
      <c r="B246" s="24"/>
      <c r="C246" s="24"/>
      <c r="D246" s="24"/>
      <c r="I246" s="3"/>
      <c r="J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BS246" s="4"/>
      <c r="BT246" s="4"/>
      <c r="BU246" s="4"/>
      <c r="BV246" s="4"/>
      <c r="BW246" s="4"/>
      <c r="BX246" s="4"/>
    </row>
    <row r="247" spans="1:76" ht="15.75" customHeight="1" x14ac:dyDescent="0.2">
      <c r="A247" s="24"/>
      <c r="B247" s="24"/>
      <c r="C247" s="24"/>
      <c r="D247" s="24"/>
      <c r="I247" s="3"/>
      <c r="J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BS247" s="4"/>
      <c r="BT247" s="4"/>
      <c r="BU247" s="4"/>
      <c r="BV247" s="4"/>
      <c r="BW247" s="4"/>
      <c r="BX247" s="4"/>
    </row>
    <row r="248" spans="1:76" ht="15.75" customHeight="1" x14ac:dyDescent="0.2">
      <c r="A248" s="24"/>
      <c r="B248" s="24"/>
      <c r="C248" s="24"/>
      <c r="D248" s="24"/>
      <c r="I248" s="3"/>
      <c r="J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BS248" s="4"/>
      <c r="BT248" s="4"/>
      <c r="BU248" s="4"/>
      <c r="BV248" s="4"/>
      <c r="BW248" s="4"/>
      <c r="BX248" s="4"/>
    </row>
    <row r="249" spans="1:76" ht="15.75" customHeight="1" x14ac:dyDescent="0.2">
      <c r="A249" s="24"/>
      <c r="B249" s="24"/>
      <c r="C249" s="24"/>
      <c r="D249" s="24"/>
      <c r="I249" s="3"/>
      <c r="J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BS249" s="4"/>
      <c r="BT249" s="4"/>
      <c r="BU249" s="4"/>
      <c r="BV249" s="4"/>
      <c r="BW249" s="4"/>
      <c r="BX249" s="4"/>
    </row>
    <row r="250" spans="1:76" ht="15.75" customHeight="1" x14ac:dyDescent="0.2">
      <c r="A250" s="24"/>
      <c r="B250" s="24"/>
      <c r="C250" s="24"/>
      <c r="D250" s="24"/>
      <c r="I250" s="3"/>
      <c r="J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BS250" s="4"/>
      <c r="BT250" s="4"/>
      <c r="BU250" s="4"/>
      <c r="BV250" s="4"/>
      <c r="BW250" s="4"/>
      <c r="BX250" s="4"/>
    </row>
    <row r="251" spans="1:76" ht="15.75" customHeight="1" x14ac:dyDescent="0.2">
      <c r="A251" s="24"/>
      <c r="B251" s="24"/>
      <c r="C251" s="24"/>
      <c r="D251" s="24"/>
      <c r="I251" s="3"/>
      <c r="J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BS251" s="4"/>
      <c r="BT251" s="4"/>
      <c r="BU251" s="4"/>
      <c r="BV251" s="4"/>
      <c r="BW251" s="4"/>
      <c r="BX251" s="4"/>
    </row>
    <row r="252" spans="1:76" ht="15.75" customHeight="1" x14ac:dyDescent="0.2">
      <c r="A252" s="24"/>
      <c r="B252" s="24"/>
      <c r="C252" s="24"/>
      <c r="D252" s="24"/>
      <c r="I252" s="3"/>
      <c r="J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BS252" s="4"/>
      <c r="BT252" s="4"/>
      <c r="BU252" s="4"/>
      <c r="BV252" s="4"/>
      <c r="BW252" s="4"/>
      <c r="BX252" s="4"/>
    </row>
    <row r="253" spans="1:76" ht="15.75" customHeight="1" x14ac:dyDescent="0.2">
      <c r="A253" s="24"/>
      <c r="B253" s="24"/>
      <c r="C253" s="24"/>
      <c r="D253" s="24"/>
      <c r="I253" s="3"/>
      <c r="J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BS253" s="4"/>
      <c r="BT253" s="4"/>
      <c r="BU253" s="4"/>
      <c r="BV253" s="4"/>
      <c r="BW253" s="4"/>
      <c r="BX253" s="4"/>
    </row>
    <row r="254" spans="1:76" ht="15.75" customHeight="1" x14ac:dyDescent="0.2">
      <c r="A254" s="24"/>
      <c r="B254" s="24"/>
      <c r="C254" s="24"/>
      <c r="D254" s="24"/>
      <c r="I254" s="3"/>
      <c r="J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BS254" s="4"/>
      <c r="BT254" s="4"/>
      <c r="BU254" s="4"/>
      <c r="BV254" s="4"/>
      <c r="BW254" s="4"/>
      <c r="BX254" s="4"/>
    </row>
    <row r="255" spans="1:76" ht="15.75" customHeight="1" x14ac:dyDescent="0.2">
      <c r="A255" s="24"/>
      <c r="B255" s="24"/>
      <c r="C255" s="24"/>
      <c r="D255" s="24"/>
      <c r="I255" s="3"/>
      <c r="J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BS255" s="4"/>
      <c r="BT255" s="4"/>
      <c r="BU255" s="4"/>
      <c r="BV255" s="4"/>
      <c r="BW255" s="4"/>
      <c r="BX255" s="4"/>
    </row>
    <row r="256" spans="1:76" ht="15.75" customHeight="1" x14ac:dyDescent="0.2">
      <c r="A256" s="24"/>
      <c r="B256" s="24"/>
      <c r="C256" s="24"/>
      <c r="D256" s="24"/>
      <c r="I256" s="3"/>
      <c r="J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BS256" s="4"/>
      <c r="BT256" s="4"/>
      <c r="BU256" s="4"/>
      <c r="BV256" s="4"/>
      <c r="BW256" s="4"/>
      <c r="BX256" s="4"/>
    </row>
    <row r="257" spans="1:76" ht="15.75" customHeight="1" x14ac:dyDescent="0.2">
      <c r="A257" s="24"/>
      <c r="B257" s="24"/>
      <c r="C257" s="24"/>
      <c r="D257" s="24"/>
      <c r="I257" s="3"/>
      <c r="J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BS257" s="4"/>
      <c r="BT257" s="4"/>
      <c r="BU257" s="4"/>
      <c r="BV257" s="4"/>
      <c r="BW257" s="4"/>
      <c r="BX257" s="4"/>
    </row>
    <row r="258" spans="1:76" ht="15.75" customHeight="1" x14ac:dyDescent="0.2">
      <c r="A258" s="24"/>
      <c r="B258" s="24"/>
      <c r="C258" s="24"/>
      <c r="D258" s="24"/>
      <c r="I258" s="3"/>
      <c r="J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BS258" s="4"/>
      <c r="BT258" s="4"/>
      <c r="BU258" s="4"/>
      <c r="BV258" s="4"/>
      <c r="BW258" s="4"/>
      <c r="BX258" s="4"/>
    </row>
    <row r="259" spans="1:76" ht="15.75" customHeight="1" x14ac:dyDescent="0.2">
      <c r="A259" s="24"/>
      <c r="B259" s="24"/>
      <c r="C259" s="24"/>
      <c r="D259" s="24"/>
      <c r="I259" s="3"/>
      <c r="J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BS259" s="4"/>
      <c r="BT259" s="4"/>
      <c r="BU259" s="4"/>
      <c r="BV259" s="4"/>
      <c r="BW259" s="4"/>
      <c r="BX259" s="4"/>
    </row>
    <row r="260" spans="1:76" ht="15.75" customHeight="1" x14ac:dyDescent="0.2">
      <c r="A260" s="24"/>
      <c r="B260" s="24"/>
      <c r="C260" s="24"/>
      <c r="D260" s="24"/>
      <c r="I260" s="3"/>
      <c r="J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BS260" s="4"/>
      <c r="BT260" s="4"/>
      <c r="BU260" s="4"/>
      <c r="BV260" s="4"/>
      <c r="BW260" s="4"/>
      <c r="BX260" s="4"/>
    </row>
    <row r="261" spans="1:76" ht="15.75" customHeight="1" x14ac:dyDescent="0.2">
      <c r="A261" s="24"/>
      <c r="B261" s="24"/>
      <c r="C261" s="24"/>
      <c r="D261" s="24"/>
      <c r="I261" s="3"/>
      <c r="J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BS261" s="4"/>
      <c r="BT261" s="4"/>
      <c r="BU261" s="4"/>
      <c r="BV261" s="4"/>
      <c r="BW261" s="4"/>
      <c r="BX261" s="4"/>
    </row>
    <row r="262" spans="1:76" ht="15.75" customHeight="1" x14ac:dyDescent="0.2">
      <c r="A262" s="24"/>
      <c r="B262" s="24"/>
      <c r="C262" s="24"/>
      <c r="D262" s="24"/>
      <c r="I262" s="3"/>
      <c r="J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BS262" s="4"/>
      <c r="BT262" s="4"/>
      <c r="BU262" s="4"/>
      <c r="BV262" s="4"/>
      <c r="BW262" s="4"/>
      <c r="BX262" s="4"/>
    </row>
    <row r="263" spans="1:76" ht="15.75" customHeight="1" x14ac:dyDescent="0.2">
      <c r="A263" s="24"/>
      <c r="B263" s="24"/>
      <c r="C263" s="24"/>
      <c r="D263" s="24"/>
      <c r="I263" s="3"/>
      <c r="J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BS263" s="4"/>
      <c r="BT263" s="4"/>
      <c r="BU263" s="4"/>
      <c r="BV263" s="4"/>
      <c r="BW263" s="4"/>
      <c r="BX263" s="4"/>
    </row>
    <row r="264" spans="1:76" ht="15.75" customHeight="1" x14ac:dyDescent="0.2">
      <c r="A264" s="24"/>
      <c r="B264" s="24"/>
      <c r="C264" s="24"/>
      <c r="D264" s="24"/>
      <c r="I264" s="3"/>
      <c r="J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BS264" s="4"/>
      <c r="BT264" s="4"/>
      <c r="BU264" s="4"/>
      <c r="BV264" s="4"/>
      <c r="BW264" s="4"/>
      <c r="BX264" s="4"/>
    </row>
    <row r="265" spans="1:76" ht="15.75" customHeight="1" x14ac:dyDescent="0.2">
      <c r="A265" s="24"/>
      <c r="B265" s="24"/>
      <c r="C265" s="24"/>
      <c r="D265" s="24"/>
      <c r="I265" s="3"/>
      <c r="J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BS265" s="4"/>
      <c r="BT265" s="4"/>
      <c r="BU265" s="4"/>
      <c r="BV265" s="4"/>
      <c r="BW265" s="4"/>
      <c r="BX265" s="4"/>
    </row>
    <row r="266" spans="1:76" ht="15.75" customHeight="1" x14ac:dyDescent="0.2">
      <c r="A266" s="24"/>
      <c r="B266" s="24"/>
      <c r="C266" s="24"/>
      <c r="D266" s="24"/>
      <c r="I266" s="3"/>
      <c r="J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BS266" s="4"/>
      <c r="BT266" s="4"/>
      <c r="BU266" s="4"/>
      <c r="BV266" s="4"/>
      <c r="BW266" s="4"/>
      <c r="BX266" s="4"/>
    </row>
    <row r="267" spans="1:76" ht="15.75" customHeight="1" x14ac:dyDescent="0.2">
      <c r="A267" s="24"/>
      <c r="B267" s="24"/>
      <c r="C267" s="24"/>
      <c r="D267" s="24"/>
      <c r="I267" s="3"/>
      <c r="J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BS267" s="4"/>
      <c r="BT267" s="4"/>
      <c r="BU267" s="4"/>
      <c r="BV267" s="4"/>
      <c r="BW267" s="4"/>
      <c r="BX267" s="4"/>
    </row>
    <row r="268" spans="1:76" ht="15.75" customHeight="1" x14ac:dyDescent="0.2">
      <c r="A268" s="24"/>
      <c r="B268" s="24"/>
      <c r="C268" s="24"/>
      <c r="D268" s="24"/>
      <c r="I268" s="3"/>
      <c r="J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BS268" s="4"/>
      <c r="BT268" s="4"/>
      <c r="BU268" s="4"/>
      <c r="BV268" s="4"/>
      <c r="BW268" s="4"/>
      <c r="BX268" s="4"/>
    </row>
    <row r="269" spans="1:76" ht="15.75" customHeight="1" x14ac:dyDescent="0.2">
      <c r="A269" s="24"/>
      <c r="B269" s="24"/>
      <c r="C269" s="24"/>
      <c r="D269" s="24"/>
      <c r="I269" s="3"/>
      <c r="J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BS269" s="4"/>
      <c r="BT269" s="4"/>
      <c r="BU269" s="4"/>
      <c r="BV269" s="4"/>
      <c r="BW269" s="4"/>
      <c r="BX269" s="4"/>
    </row>
    <row r="270" spans="1:76" ht="15.75" customHeight="1" x14ac:dyDescent="0.2">
      <c r="A270" s="24"/>
      <c r="B270" s="24"/>
      <c r="C270" s="24"/>
      <c r="D270" s="24"/>
      <c r="I270" s="3"/>
      <c r="J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BS270" s="4"/>
      <c r="BT270" s="4"/>
      <c r="BU270" s="4"/>
      <c r="BV270" s="4"/>
      <c r="BW270" s="4"/>
      <c r="BX270" s="4"/>
    </row>
    <row r="271" spans="1:76" ht="15.75" customHeight="1" x14ac:dyDescent="0.2">
      <c r="A271" s="24"/>
      <c r="B271" s="24"/>
      <c r="C271" s="24"/>
      <c r="D271" s="24"/>
      <c r="I271" s="3"/>
      <c r="J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BS271" s="4"/>
      <c r="BT271" s="4"/>
      <c r="BU271" s="4"/>
      <c r="BV271" s="4"/>
      <c r="BW271" s="4"/>
      <c r="BX271" s="4"/>
    </row>
    <row r="272" spans="1:76" ht="15.75" customHeight="1" x14ac:dyDescent="0.2">
      <c r="A272" s="24"/>
      <c r="B272" s="24"/>
      <c r="C272" s="24"/>
      <c r="D272" s="24"/>
      <c r="I272" s="3"/>
      <c r="J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BS272" s="4"/>
      <c r="BT272" s="4"/>
      <c r="BU272" s="4"/>
      <c r="BV272" s="4"/>
      <c r="BW272" s="4"/>
      <c r="BX272" s="4"/>
    </row>
    <row r="273" spans="1:76" ht="15.75" customHeight="1" x14ac:dyDescent="0.2">
      <c r="A273" s="24"/>
      <c r="B273" s="24"/>
      <c r="C273" s="24"/>
      <c r="D273" s="24"/>
      <c r="I273" s="3"/>
      <c r="J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BS273" s="4"/>
      <c r="BT273" s="4"/>
      <c r="BU273" s="4"/>
      <c r="BV273" s="4"/>
      <c r="BW273" s="4"/>
      <c r="BX273" s="4"/>
    </row>
    <row r="274" spans="1:76" ht="15.75" customHeight="1" x14ac:dyDescent="0.2">
      <c r="A274" s="24"/>
      <c r="B274" s="24"/>
      <c r="C274" s="24"/>
      <c r="D274" s="24"/>
      <c r="I274" s="3"/>
      <c r="J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BS274" s="4"/>
      <c r="BT274" s="4"/>
      <c r="BU274" s="4"/>
      <c r="BV274" s="4"/>
      <c r="BW274" s="4"/>
      <c r="BX274" s="4"/>
    </row>
    <row r="275" spans="1:76" ht="15.75" customHeight="1" x14ac:dyDescent="0.2">
      <c r="A275" s="24"/>
      <c r="B275" s="24"/>
      <c r="C275" s="24"/>
      <c r="D275" s="24"/>
      <c r="I275" s="3"/>
      <c r="J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BS275" s="4"/>
      <c r="BT275" s="4"/>
      <c r="BU275" s="4"/>
      <c r="BV275" s="4"/>
      <c r="BW275" s="4"/>
      <c r="BX275" s="4"/>
    </row>
    <row r="276" spans="1:76" ht="15.75" customHeight="1" x14ac:dyDescent="0.2">
      <c r="A276" s="24"/>
      <c r="B276" s="24"/>
      <c r="C276" s="24"/>
      <c r="D276" s="24"/>
      <c r="I276" s="3"/>
      <c r="J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BS276" s="4"/>
      <c r="BT276" s="4"/>
      <c r="BU276" s="4"/>
      <c r="BV276" s="4"/>
      <c r="BW276" s="4"/>
      <c r="BX276" s="4"/>
    </row>
    <row r="277" spans="1:76" ht="15.75" customHeight="1" x14ac:dyDescent="0.2">
      <c r="A277" s="24"/>
      <c r="B277" s="24"/>
      <c r="C277" s="24"/>
      <c r="D277" s="24"/>
      <c r="I277" s="3"/>
      <c r="J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BS277" s="4"/>
      <c r="BT277" s="4"/>
      <c r="BU277" s="4"/>
      <c r="BV277" s="4"/>
      <c r="BW277" s="4"/>
      <c r="BX277" s="4"/>
    </row>
    <row r="278" spans="1:76" ht="15.75" customHeight="1" x14ac:dyDescent="0.2">
      <c r="A278" s="24"/>
      <c r="B278" s="24"/>
      <c r="C278" s="24"/>
      <c r="D278" s="24"/>
      <c r="I278" s="3"/>
      <c r="J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BS278" s="4"/>
      <c r="BT278" s="4"/>
      <c r="BU278" s="4"/>
      <c r="BV278" s="4"/>
      <c r="BW278" s="4"/>
      <c r="BX278" s="4"/>
    </row>
    <row r="279" spans="1:76" ht="15.75" customHeight="1" x14ac:dyDescent="0.2">
      <c r="A279" s="24"/>
      <c r="B279" s="24"/>
      <c r="C279" s="24"/>
      <c r="D279" s="24"/>
      <c r="I279" s="3"/>
      <c r="J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BS279" s="4"/>
      <c r="BT279" s="4"/>
      <c r="BU279" s="4"/>
      <c r="BV279" s="4"/>
      <c r="BW279" s="4"/>
      <c r="BX279" s="4"/>
    </row>
    <row r="280" spans="1:76" ht="15.75" customHeight="1" x14ac:dyDescent="0.2">
      <c r="A280" s="24"/>
      <c r="B280" s="24"/>
      <c r="C280" s="24"/>
      <c r="D280" s="24"/>
      <c r="I280" s="3"/>
      <c r="J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BS280" s="4"/>
      <c r="BT280" s="4"/>
      <c r="BU280" s="4"/>
      <c r="BV280" s="4"/>
      <c r="BW280" s="4"/>
      <c r="BX280" s="4"/>
    </row>
    <row r="281" spans="1:76" ht="15.75" customHeight="1" x14ac:dyDescent="0.2">
      <c r="A281" s="24"/>
      <c r="B281" s="24"/>
      <c r="C281" s="24"/>
      <c r="D281" s="24"/>
      <c r="I281" s="3"/>
      <c r="J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BS281" s="4"/>
      <c r="BT281" s="4"/>
      <c r="BU281" s="4"/>
      <c r="BV281" s="4"/>
      <c r="BW281" s="4"/>
      <c r="BX281" s="4"/>
    </row>
    <row r="282" spans="1:76" ht="15.75" customHeight="1" x14ac:dyDescent="0.2">
      <c r="A282" s="24"/>
      <c r="B282" s="24"/>
      <c r="C282" s="24"/>
      <c r="D282" s="24"/>
      <c r="I282" s="3"/>
      <c r="J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BS282" s="4"/>
      <c r="BT282" s="4"/>
      <c r="BU282" s="4"/>
      <c r="BV282" s="4"/>
      <c r="BW282" s="4"/>
      <c r="BX282" s="4"/>
    </row>
    <row r="283" spans="1:76" ht="15.75" customHeight="1" x14ac:dyDescent="0.2">
      <c r="A283" s="24"/>
      <c r="B283" s="24"/>
      <c r="C283" s="24"/>
      <c r="D283" s="24"/>
      <c r="I283" s="3"/>
      <c r="J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BS283" s="4"/>
      <c r="BT283" s="4"/>
      <c r="BU283" s="4"/>
      <c r="BV283" s="4"/>
      <c r="BW283" s="4"/>
      <c r="BX283" s="4"/>
    </row>
    <row r="284" spans="1:76" ht="15.75" customHeight="1" x14ac:dyDescent="0.2">
      <c r="A284" s="24"/>
      <c r="B284" s="24"/>
      <c r="C284" s="24"/>
      <c r="D284" s="24"/>
      <c r="I284" s="3"/>
      <c r="J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BS284" s="4"/>
      <c r="BT284" s="4"/>
      <c r="BU284" s="4"/>
      <c r="BV284" s="4"/>
      <c r="BW284" s="4"/>
      <c r="BX284" s="4"/>
    </row>
    <row r="285" spans="1:76" ht="15.75" customHeight="1" x14ac:dyDescent="0.2">
      <c r="A285" s="24"/>
      <c r="B285" s="24"/>
      <c r="C285" s="24"/>
      <c r="D285" s="24"/>
      <c r="I285" s="3"/>
      <c r="J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BS285" s="4"/>
      <c r="BT285" s="4"/>
      <c r="BU285" s="4"/>
      <c r="BV285" s="4"/>
      <c r="BW285" s="4"/>
      <c r="BX285" s="4"/>
    </row>
    <row r="286" spans="1:76" ht="15.75" customHeight="1" x14ac:dyDescent="0.2">
      <c r="A286" s="24"/>
      <c r="B286" s="24"/>
      <c r="C286" s="24"/>
      <c r="D286" s="24"/>
      <c r="I286" s="3"/>
      <c r="J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BS286" s="4"/>
      <c r="BT286" s="4"/>
      <c r="BU286" s="4"/>
      <c r="BV286" s="4"/>
      <c r="BW286" s="4"/>
      <c r="BX286" s="4"/>
    </row>
    <row r="287" spans="1:76" ht="15.75" customHeight="1" x14ac:dyDescent="0.2">
      <c r="A287" s="24"/>
      <c r="B287" s="24"/>
      <c r="C287" s="24"/>
      <c r="D287" s="24"/>
      <c r="I287" s="3"/>
      <c r="J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BS287" s="4"/>
      <c r="BT287" s="4"/>
      <c r="BU287" s="4"/>
      <c r="BV287" s="4"/>
      <c r="BW287" s="4"/>
      <c r="BX287" s="4"/>
    </row>
    <row r="288" spans="1:76" ht="15.75" customHeight="1" x14ac:dyDescent="0.2">
      <c r="A288" s="24"/>
      <c r="B288" s="24"/>
      <c r="C288" s="24"/>
      <c r="D288" s="24"/>
      <c r="I288" s="3"/>
      <c r="J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BS288" s="4"/>
      <c r="BT288" s="4"/>
      <c r="BU288" s="4"/>
      <c r="BV288" s="4"/>
      <c r="BW288" s="4"/>
      <c r="BX288" s="4"/>
    </row>
    <row r="289" spans="1:76" ht="15.75" customHeight="1" x14ac:dyDescent="0.2">
      <c r="A289" s="24"/>
      <c r="B289" s="24"/>
      <c r="C289" s="24"/>
      <c r="D289" s="24"/>
      <c r="I289" s="3"/>
      <c r="J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BS289" s="4"/>
      <c r="BT289" s="4"/>
      <c r="BU289" s="4"/>
      <c r="BV289" s="4"/>
      <c r="BW289" s="4"/>
      <c r="BX289" s="4"/>
    </row>
    <row r="290" spans="1:76" ht="15.75" customHeight="1" x14ac:dyDescent="0.2">
      <c r="A290" s="24"/>
      <c r="B290" s="24"/>
      <c r="C290" s="24"/>
      <c r="D290" s="24"/>
      <c r="I290" s="3"/>
      <c r="J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BS290" s="4"/>
      <c r="BT290" s="4"/>
      <c r="BU290" s="4"/>
      <c r="BV290" s="4"/>
      <c r="BW290" s="4"/>
      <c r="BX290" s="4"/>
    </row>
    <row r="291" spans="1:76" ht="15.75" customHeight="1" x14ac:dyDescent="0.2">
      <c r="A291" s="24"/>
      <c r="B291" s="24"/>
      <c r="C291" s="24"/>
      <c r="D291" s="24"/>
      <c r="I291" s="3"/>
      <c r="J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BS291" s="4"/>
      <c r="BT291" s="4"/>
      <c r="BU291" s="4"/>
      <c r="BV291" s="4"/>
      <c r="BW291" s="4"/>
      <c r="BX291" s="4"/>
    </row>
    <row r="292" spans="1:76" ht="15.75" customHeight="1" x14ac:dyDescent="0.2">
      <c r="A292" s="24"/>
      <c r="B292" s="24"/>
      <c r="C292" s="24"/>
      <c r="D292" s="24"/>
      <c r="I292" s="3"/>
      <c r="J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BS292" s="4"/>
      <c r="BT292" s="4"/>
      <c r="BU292" s="4"/>
      <c r="BV292" s="4"/>
      <c r="BW292" s="4"/>
      <c r="BX292" s="4"/>
    </row>
    <row r="293" spans="1:76" ht="15.75" customHeight="1" x14ac:dyDescent="0.2">
      <c r="A293" s="24"/>
      <c r="B293" s="24"/>
      <c r="C293" s="24"/>
      <c r="D293" s="24"/>
      <c r="I293" s="3"/>
      <c r="J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BS293" s="4"/>
      <c r="BT293" s="4"/>
      <c r="BU293" s="4"/>
      <c r="BV293" s="4"/>
      <c r="BW293" s="4"/>
      <c r="BX293" s="4"/>
    </row>
    <row r="294" spans="1:76" ht="15.75" customHeight="1" x14ac:dyDescent="0.2">
      <c r="A294" s="24"/>
      <c r="B294" s="24"/>
      <c r="C294" s="24"/>
      <c r="D294" s="24"/>
      <c r="I294" s="3"/>
      <c r="J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BS294" s="4"/>
      <c r="BT294" s="4"/>
      <c r="BU294" s="4"/>
      <c r="BV294" s="4"/>
      <c r="BW294" s="4"/>
      <c r="BX294" s="4"/>
    </row>
    <row r="295" spans="1:76" ht="15.75" customHeight="1" x14ac:dyDescent="0.2">
      <c r="A295" s="24"/>
      <c r="B295" s="24"/>
      <c r="C295" s="24"/>
      <c r="D295" s="24"/>
      <c r="I295" s="3"/>
      <c r="J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BS295" s="4"/>
      <c r="BT295" s="4"/>
      <c r="BU295" s="4"/>
      <c r="BV295" s="4"/>
      <c r="BW295" s="4"/>
      <c r="BX295" s="4"/>
    </row>
    <row r="296" spans="1:76" ht="15.75" customHeight="1" x14ac:dyDescent="0.2">
      <c r="A296" s="24"/>
      <c r="B296" s="24"/>
      <c r="C296" s="24"/>
      <c r="D296" s="24"/>
      <c r="I296" s="3"/>
      <c r="J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BS296" s="4"/>
      <c r="BT296" s="4"/>
      <c r="BU296" s="4"/>
      <c r="BV296" s="4"/>
      <c r="BW296" s="4"/>
      <c r="BX296" s="4"/>
    </row>
    <row r="297" spans="1:76" ht="15.75" customHeight="1" x14ac:dyDescent="0.2">
      <c r="A297" s="24"/>
      <c r="B297" s="24"/>
      <c r="C297" s="24"/>
      <c r="D297" s="24"/>
      <c r="I297" s="3"/>
      <c r="J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BS297" s="4"/>
      <c r="BT297" s="4"/>
      <c r="BU297" s="4"/>
      <c r="BV297" s="4"/>
      <c r="BW297" s="4"/>
      <c r="BX297" s="4"/>
    </row>
    <row r="298" spans="1:76" ht="15.75" customHeight="1" x14ac:dyDescent="0.2">
      <c r="A298" s="24"/>
      <c r="B298" s="24"/>
      <c r="C298" s="24"/>
      <c r="D298" s="24"/>
      <c r="I298" s="3"/>
      <c r="J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BS298" s="4"/>
      <c r="BT298" s="4"/>
      <c r="BU298" s="4"/>
      <c r="BV298" s="4"/>
      <c r="BW298" s="4"/>
      <c r="BX298" s="4"/>
    </row>
    <row r="299" spans="1:76" ht="15.75" customHeight="1" x14ac:dyDescent="0.2">
      <c r="A299" s="24"/>
      <c r="B299" s="24"/>
      <c r="C299" s="24"/>
      <c r="D299" s="24"/>
      <c r="I299" s="3"/>
      <c r="J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BS299" s="4"/>
      <c r="BT299" s="4"/>
      <c r="BU299" s="4"/>
      <c r="BV299" s="4"/>
      <c r="BW299" s="4"/>
      <c r="BX299" s="4"/>
    </row>
    <row r="300" spans="1:76" ht="15.75" customHeight="1" x14ac:dyDescent="0.2">
      <c r="A300" s="24"/>
      <c r="B300" s="24"/>
      <c r="C300" s="24"/>
      <c r="D300" s="24"/>
      <c r="I300" s="3"/>
      <c r="J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BS300" s="4"/>
      <c r="BT300" s="4"/>
      <c r="BU300" s="4"/>
      <c r="BV300" s="4"/>
      <c r="BW300" s="4"/>
      <c r="BX300" s="4"/>
    </row>
    <row r="301" spans="1:76" ht="15.75" customHeight="1" x14ac:dyDescent="0.2">
      <c r="A301" s="24"/>
      <c r="B301" s="24"/>
      <c r="C301" s="24"/>
      <c r="D301" s="24"/>
      <c r="I301" s="3"/>
      <c r="J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BS301" s="4"/>
      <c r="BT301" s="4"/>
      <c r="BU301" s="4"/>
      <c r="BV301" s="4"/>
      <c r="BW301" s="4"/>
      <c r="BX301" s="4"/>
    </row>
    <row r="302" spans="1:76" ht="15.75" customHeight="1" x14ac:dyDescent="0.2">
      <c r="A302" s="24"/>
      <c r="B302" s="24"/>
      <c r="C302" s="24"/>
      <c r="D302" s="24"/>
      <c r="I302" s="3"/>
      <c r="J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BS302" s="4"/>
      <c r="BT302" s="4"/>
      <c r="BU302" s="4"/>
      <c r="BV302" s="4"/>
      <c r="BW302" s="4"/>
      <c r="BX302" s="4"/>
    </row>
    <row r="303" spans="1:76" ht="15.75" customHeight="1" x14ac:dyDescent="0.2">
      <c r="A303" s="24"/>
      <c r="B303" s="24"/>
      <c r="C303" s="24"/>
      <c r="D303" s="24"/>
      <c r="I303" s="3"/>
      <c r="J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BS303" s="4"/>
      <c r="BT303" s="4"/>
      <c r="BU303" s="4"/>
      <c r="BV303" s="4"/>
      <c r="BW303" s="4"/>
      <c r="BX303" s="4"/>
    </row>
    <row r="304" spans="1:76" ht="15.75" customHeight="1" x14ac:dyDescent="0.2">
      <c r="A304" s="24"/>
      <c r="B304" s="24"/>
      <c r="C304" s="24"/>
      <c r="D304" s="24"/>
      <c r="I304" s="3"/>
      <c r="J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BS304" s="4"/>
      <c r="BT304" s="4"/>
      <c r="BU304" s="4"/>
      <c r="BV304" s="4"/>
      <c r="BW304" s="4"/>
      <c r="BX304" s="4"/>
    </row>
    <row r="305" spans="1:76" ht="15.75" customHeight="1" x14ac:dyDescent="0.2">
      <c r="A305" s="24"/>
      <c r="B305" s="24"/>
      <c r="C305" s="24"/>
      <c r="D305" s="24"/>
      <c r="I305" s="3"/>
      <c r="J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BS305" s="4"/>
      <c r="BT305" s="4"/>
      <c r="BU305" s="4"/>
      <c r="BV305" s="4"/>
      <c r="BW305" s="4"/>
      <c r="BX305" s="4"/>
    </row>
    <row r="306" spans="1:76" ht="15.75" customHeight="1" x14ac:dyDescent="0.2">
      <c r="A306" s="24"/>
      <c r="B306" s="24"/>
      <c r="C306" s="24"/>
      <c r="D306" s="24"/>
      <c r="I306" s="3"/>
      <c r="J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BS306" s="4"/>
      <c r="BT306" s="4"/>
      <c r="BU306" s="4"/>
      <c r="BV306" s="4"/>
      <c r="BW306" s="4"/>
      <c r="BX306" s="4"/>
    </row>
    <row r="307" spans="1:76" ht="15.75" customHeight="1" x14ac:dyDescent="0.2">
      <c r="A307" s="24"/>
      <c r="B307" s="24"/>
      <c r="C307" s="24"/>
      <c r="D307" s="24"/>
      <c r="I307" s="3"/>
      <c r="J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BS307" s="4"/>
      <c r="BT307" s="4"/>
      <c r="BU307" s="4"/>
      <c r="BV307" s="4"/>
      <c r="BW307" s="4"/>
      <c r="BX307" s="4"/>
    </row>
    <row r="308" spans="1:76" ht="15.75" customHeight="1" x14ac:dyDescent="0.2">
      <c r="A308" s="24"/>
      <c r="B308" s="24"/>
      <c r="C308" s="24"/>
      <c r="D308" s="24"/>
      <c r="I308" s="3"/>
      <c r="J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BS308" s="4"/>
      <c r="BT308" s="4"/>
      <c r="BU308" s="4"/>
      <c r="BV308" s="4"/>
      <c r="BW308" s="4"/>
      <c r="BX308" s="4"/>
    </row>
    <row r="309" spans="1:76" ht="15.75" customHeight="1" x14ac:dyDescent="0.2">
      <c r="A309" s="24"/>
      <c r="B309" s="24"/>
      <c r="C309" s="24"/>
      <c r="D309" s="24"/>
      <c r="I309" s="3"/>
      <c r="J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BS309" s="4"/>
      <c r="BT309" s="4"/>
      <c r="BU309" s="4"/>
      <c r="BV309" s="4"/>
      <c r="BW309" s="4"/>
      <c r="BX309" s="4"/>
    </row>
    <row r="310" spans="1:76" ht="15.75" customHeight="1" x14ac:dyDescent="0.2">
      <c r="A310" s="24"/>
      <c r="B310" s="24"/>
      <c r="C310" s="24"/>
      <c r="D310" s="24"/>
      <c r="I310" s="3"/>
      <c r="J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BS310" s="4"/>
      <c r="BT310" s="4"/>
      <c r="BU310" s="4"/>
      <c r="BV310" s="4"/>
      <c r="BW310" s="4"/>
      <c r="BX310" s="4"/>
    </row>
    <row r="311" spans="1:76" ht="15.75" customHeight="1" x14ac:dyDescent="0.2">
      <c r="A311" s="24"/>
      <c r="B311" s="24"/>
      <c r="C311" s="24"/>
      <c r="D311" s="24"/>
      <c r="I311" s="3"/>
      <c r="J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BS311" s="4"/>
      <c r="BT311" s="4"/>
      <c r="BU311" s="4"/>
      <c r="BV311" s="4"/>
      <c r="BW311" s="4"/>
      <c r="BX311" s="4"/>
    </row>
    <row r="312" spans="1:76" ht="15.75" customHeight="1" x14ac:dyDescent="0.2">
      <c r="A312" s="24"/>
      <c r="B312" s="24"/>
      <c r="C312" s="24"/>
      <c r="D312" s="24"/>
      <c r="I312" s="3"/>
      <c r="J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BS312" s="4"/>
      <c r="BT312" s="4"/>
      <c r="BU312" s="4"/>
      <c r="BV312" s="4"/>
      <c r="BW312" s="4"/>
      <c r="BX312" s="4"/>
    </row>
    <row r="313" spans="1:76" ht="15.75" customHeight="1" x14ac:dyDescent="0.2">
      <c r="A313" s="24"/>
      <c r="B313" s="24"/>
      <c r="C313" s="24"/>
      <c r="D313" s="24"/>
      <c r="I313" s="3"/>
      <c r="J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BS313" s="4"/>
      <c r="BT313" s="4"/>
      <c r="BU313" s="4"/>
      <c r="BV313" s="4"/>
      <c r="BW313" s="4"/>
      <c r="BX313" s="4"/>
    </row>
    <row r="314" spans="1:76" ht="15.75" customHeight="1" x14ac:dyDescent="0.2">
      <c r="A314" s="24"/>
      <c r="B314" s="24"/>
      <c r="C314" s="24"/>
      <c r="D314" s="24"/>
      <c r="I314" s="3"/>
      <c r="J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BS314" s="4"/>
      <c r="BT314" s="4"/>
      <c r="BU314" s="4"/>
      <c r="BV314" s="4"/>
      <c r="BW314" s="4"/>
      <c r="BX314" s="4"/>
    </row>
    <row r="315" spans="1:76" ht="15.75" customHeight="1" x14ac:dyDescent="0.2">
      <c r="A315" s="24"/>
      <c r="B315" s="24"/>
      <c r="C315" s="24"/>
      <c r="D315" s="24"/>
      <c r="I315" s="3"/>
      <c r="J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BS315" s="4"/>
      <c r="BT315" s="4"/>
      <c r="BU315" s="4"/>
      <c r="BV315" s="4"/>
      <c r="BW315" s="4"/>
      <c r="BX315" s="4"/>
    </row>
    <row r="316" spans="1:76" ht="15.75" customHeight="1" x14ac:dyDescent="0.2">
      <c r="A316" s="24"/>
      <c r="B316" s="24"/>
      <c r="C316" s="24"/>
      <c r="D316" s="24"/>
      <c r="I316" s="3"/>
      <c r="J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BS316" s="4"/>
      <c r="BT316" s="4"/>
      <c r="BU316" s="4"/>
      <c r="BV316" s="4"/>
      <c r="BW316" s="4"/>
      <c r="BX316" s="4"/>
    </row>
    <row r="317" spans="1:76" ht="15.75" customHeight="1" x14ac:dyDescent="0.2">
      <c r="A317" s="24"/>
      <c r="B317" s="24"/>
      <c r="C317" s="24"/>
      <c r="D317" s="24"/>
      <c r="I317" s="3"/>
      <c r="J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BS317" s="4"/>
      <c r="BT317" s="4"/>
      <c r="BU317" s="4"/>
      <c r="BV317" s="4"/>
      <c r="BW317" s="4"/>
      <c r="BX317" s="4"/>
    </row>
    <row r="318" spans="1:76" ht="15.75" customHeight="1" x14ac:dyDescent="0.2">
      <c r="A318" s="24"/>
      <c r="B318" s="24"/>
      <c r="C318" s="24"/>
      <c r="D318" s="24"/>
      <c r="I318" s="3"/>
      <c r="J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BS318" s="4"/>
      <c r="BT318" s="4"/>
      <c r="BU318" s="4"/>
      <c r="BV318" s="4"/>
      <c r="BW318" s="4"/>
      <c r="BX318" s="4"/>
    </row>
    <row r="319" spans="1:76" ht="15.75" customHeight="1" x14ac:dyDescent="0.2">
      <c r="A319" s="24"/>
      <c r="B319" s="24"/>
      <c r="C319" s="24"/>
      <c r="D319" s="24"/>
      <c r="I319" s="3"/>
      <c r="J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BS319" s="4"/>
      <c r="BT319" s="4"/>
      <c r="BU319" s="4"/>
      <c r="BV319" s="4"/>
      <c r="BW319" s="4"/>
      <c r="BX319" s="4"/>
    </row>
    <row r="320" spans="1:76" ht="15.75" customHeight="1" x14ac:dyDescent="0.2">
      <c r="A320" s="24"/>
      <c r="B320" s="24"/>
      <c r="C320" s="24"/>
      <c r="D320" s="24"/>
      <c r="I320" s="3"/>
      <c r="J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BS320" s="4"/>
      <c r="BT320" s="4"/>
      <c r="BU320" s="4"/>
      <c r="BV320" s="4"/>
      <c r="BW320" s="4"/>
      <c r="BX320" s="4"/>
    </row>
    <row r="321" spans="1:76" ht="15.75" customHeight="1" x14ac:dyDescent="0.2">
      <c r="A321" s="24"/>
      <c r="B321" s="24"/>
      <c r="C321" s="24"/>
      <c r="D321" s="24"/>
      <c r="I321" s="3"/>
      <c r="J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BS321" s="4"/>
      <c r="BT321" s="4"/>
      <c r="BU321" s="4"/>
      <c r="BV321" s="4"/>
      <c r="BW321" s="4"/>
      <c r="BX321" s="4"/>
    </row>
    <row r="322" spans="1:76" ht="15.75" customHeight="1" x14ac:dyDescent="0.2">
      <c r="A322" s="24"/>
      <c r="B322" s="24"/>
      <c r="C322" s="24"/>
      <c r="D322" s="24"/>
      <c r="I322" s="3"/>
      <c r="J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BS322" s="4"/>
      <c r="BT322" s="4"/>
      <c r="BU322" s="4"/>
      <c r="BV322" s="4"/>
      <c r="BW322" s="4"/>
      <c r="BX322" s="4"/>
    </row>
    <row r="323" spans="1:76" ht="15.75" customHeight="1" x14ac:dyDescent="0.2">
      <c r="A323" s="24"/>
      <c r="B323" s="24"/>
      <c r="C323" s="24"/>
      <c r="D323" s="24"/>
      <c r="I323" s="3"/>
      <c r="J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BS323" s="4"/>
      <c r="BT323" s="4"/>
      <c r="BU323" s="4"/>
      <c r="BV323" s="4"/>
      <c r="BW323" s="4"/>
      <c r="BX323" s="4"/>
    </row>
    <row r="324" spans="1:76" ht="15.75" customHeight="1" x14ac:dyDescent="0.2">
      <c r="A324" s="24"/>
      <c r="B324" s="24"/>
      <c r="C324" s="24"/>
      <c r="D324" s="24"/>
      <c r="I324" s="3"/>
      <c r="J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BS324" s="4"/>
      <c r="BT324" s="4"/>
      <c r="BU324" s="4"/>
      <c r="BV324" s="4"/>
      <c r="BW324" s="4"/>
      <c r="BX324" s="4"/>
    </row>
    <row r="325" spans="1:76" ht="15.75" customHeight="1" x14ac:dyDescent="0.2">
      <c r="A325" s="24"/>
      <c r="B325" s="24"/>
      <c r="C325" s="24"/>
      <c r="D325" s="24"/>
      <c r="I325" s="3"/>
      <c r="J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BS325" s="4"/>
      <c r="BT325" s="4"/>
      <c r="BU325" s="4"/>
      <c r="BV325" s="4"/>
      <c r="BW325" s="4"/>
      <c r="BX325" s="4"/>
    </row>
    <row r="326" spans="1:76" ht="15.75" customHeight="1" x14ac:dyDescent="0.2">
      <c r="A326" s="24"/>
      <c r="B326" s="24"/>
      <c r="C326" s="24"/>
      <c r="D326" s="24"/>
      <c r="I326" s="3"/>
      <c r="J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BS326" s="4"/>
      <c r="BT326" s="4"/>
      <c r="BU326" s="4"/>
      <c r="BV326" s="4"/>
      <c r="BW326" s="4"/>
      <c r="BX326" s="4"/>
    </row>
    <row r="327" spans="1:76" ht="15.75" customHeight="1" x14ac:dyDescent="0.2">
      <c r="A327" s="24"/>
      <c r="B327" s="24"/>
      <c r="C327" s="24"/>
      <c r="D327" s="24"/>
      <c r="I327" s="3"/>
      <c r="J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BS327" s="4"/>
      <c r="BT327" s="4"/>
      <c r="BU327" s="4"/>
      <c r="BV327" s="4"/>
      <c r="BW327" s="4"/>
      <c r="BX327" s="4"/>
    </row>
    <row r="328" spans="1:76" ht="15.75" customHeight="1" x14ac:dyDescent="0.2">
      <c r="A328" s="24"/>
      <c r="B328" s="24"/>
      <c r="C328" s="24"/>
      <c r="D328" s="24"/>
      <c r="I328" s="3"/>
      <c r="J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BS328" s="4"/>
      <c r="BT328" s="4"/>
      <c r="BU328" s="4"/>
      <c r="BV328" s="4"/>
      <c r="BW328" s="4"/>
      <c r="BX328" s="4"/>
    </row>
    <row r="329" spans="1:76" ht="15.75" customHeight="1" x14ac:dyDescent="0.2">
      <c r="A329" s="24"/>
      <c r="B329" s="24"/>
      <c r="C329" s="24"/>
      <c r="D329" s="24"/>
      <c r="I329" s="3"/>
      <c r="J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BS329" s="4"/>
      <c r="BT329" s="4"/>
      <c r="BU329" s="4"/>
      <c r="BV329" s="4"/>
      <c r="BW329" s="4"/>
      <c r="BX329" s="4"/>
    </row>
    <row r="330" spans="1:76" ht="15.75" customHeight="1" x14ac:dyDescent="0.2">
      <c r="A330" s="24"/>
      <c r="B330" s="24"/>
      <c r="C330" s="24"/>
      <c r="D330" s="24"/>
      <c r="I330" s="3"/>
      <c r="J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BS330" s="4"/>
      <c r="BT330" s="4"/>
      <c r="BU330" s="4"/>
      <c r="BV330" s="4"/>
      <c r="BW330" s="4"/>
      <c r="BX330" s="4"/>
    </row>
    <row r="331" spans="1:76" ht="15.75" customHeight="1" x14ac:dyDescent="0.2">
      <c r="A331" s="24"/>
      <c r="B331" s="24"/>
      <c r="C331" s="24"/>
      <c r="D331" s="24"/>
      <c r="I331" s="3"/>
      <c r="J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BS331" s="4"/>
      <c r="BT331" s="4"/>
      <c r="BU331" s="4"/>
      <c r="BV331" s="4"/>
      <c r="BW331" s="4"/>
      <c r="BX331" s="4"/>
    </row>
    <row r="332" spans="1:76" ht="15.75" customHeight="1" x14ac:dyDescent="0.2">
      <c r="A332" s="24"/>
      <c r="B332" s="24"/>
      <c r="C332" s="24"/>
      <c r="D332" s="24"/>
      <c r="I332" s="3"/>
      <c r="J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BS332" s="4"/>
      <c r="BT332" s="4"/>
      <c r="BU332" s="4"/>
      <c r="BV332" s="4"/>
      <c r="BW332" s="4"/>
      <c r="BX332" s="4"/>
    </row>
    <row r="333" spans="1:76" ht="15.75" customHeight="1" x14ac:dyDescent="0.2">
      <c r="A333" s="24"/>
      <c r="B333" s="24"/>
      <c r="C333" s="24"/>
      <c r="D333" s="24"/>
      <c r="I333" s="3"/>
      <c r="J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BS333" s="4"/>
      <c r="BT333" s="4"/>
      <c r="BU333" s="4"/>
      <c r="BV333" s="4"/>
      <c r="BW333" s="4"/>
      <c r="BX333" s="4"/>
    </row>
    <row r="334" spans="1:76" ht="15.75" customHeight="1" x14ac:dyDescent="0.2">
      <c r="A334" s="24"/>
      <c r="B334" s="24"/>
      <c r="C334" s="24"/>
      <c r="D334" s="24"/>
      <c r="I334" s="3"/>
      <c r="J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BS334" s="4"/>
      <c r="BT334" s="4"/>
      <c r="BU334" s="4"/>
      <c r="BV334" s="4"/>
      <c r="BW334" s="4"/>
      <c r="BX334" s="4"/>
    </row>
    <row r="335" spans="1:76" ht="15.75" customHeight="1" x14ac:dyDescent="0.2">
      <c r="A335" s="24"/>
      <c r="B335" s="24"/>
      <c r="C335" s="24"/>
      <c r="D335" s="24"/>
      <c r="I335" s="3"/>
      <c r="J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BS335" s="4"/>
      <c r="BT335" s="4"/>
      <c r="BU335" s="4"/>
      <c r="BV335" s="4"/>
      <c r="BW335" s="4"/>
      <c r="BX335" s="4"/>
    </row>
    <row r="336" spans="1:76" ht="15.75" customHeight="1" x14ac:dyDescent="0.2">
      <c r="A336" s="24"/>
      <c r="B336" s="24"/>
      <c r="C336" s="24"/>
      <c r="D336" s="24"/>
      <c r="I336" s="3"/>
      <c r="J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BS336" s="4"/>
      <c r="BT336" s="4"/>
      <c r="BU336" s="4"/>
      <c r="BV336" s="4"/>
      <c r="BW336" s="4"/>
      <c r="BX336" s="4"/>
    </row>
    <row r="337" spans="1:76" ht="15.75" customHeight="1" x14ac:dyDescent="0.2">
      <c r="A337" s="24"/>
      <c r="B337" s="24"/>
      <c r="C337" s="24"/>
      <c r="D337" s="24"/>
      <c r="I337" s="3"/>
      <c r="J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BS337" s="4"/>
      <c r="BT337" s="4"/>
      <c r="BU337" s="4"/>
      <c r="BV337" s="4"/>
      <c r="BW337" s="4"/>
      <c r="BX337" s="4"/>
    </row>
    <row r="338" spans="1:76" ht="15.75" customHeight="1" x14ac:dyDescent="0.2">
      <c r="A338" s="24"/>
      <c r="B338" s="24"/>
      <c r="C338" s="24"/>
      <c r="D338" s="24"/>
      <c r="I338" s="3"/>
      <c r="J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BS338" s="4"/>
      <c r="BT338" s="4"/>
      <c r="BU338" s="4"/>
      <c r="BV338" s="4"/>
      <c r="BW338" s="4"/>
      <c r="BX338" s="4"/>
    </row>
    <row r="339" spans="1:76" ht="15.75" customHeight="1" x14ac:dyDescent="0.2">
      <c r="A339" s="24"/>
      <c r="B339" s="24"/>
      <c r="C339" s="24"/>
      <c r="D339" s="24"/>
      <c r="I339" s="3"/>
      <c r="J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BS339" s="4"/>
      <c r="BT339" s="4"/>
      <c r="BU339" s="4"/>
      <c r="BV339" s="4"/>
      <c r="BW339" s="4"/>
      <c r="BX339" s="4"/>
    </row>
    <row r="340" spans="1:76" ht="15.75" customHeight="1" x14ac:dyDescent="0.2">
      <c r="A340" s="24"/>
      <c r="B340" s="24"/>
      <c r="C340" s="24"/>
      <c r="D340" s="24"/>
      <c r="I340" s="3"/>
      <c r="J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BS340" s="4"/>
      <c r="BT340" s="4"/>
      <c r="BU340" s="4"/>
      <c r="BV340" s="4"/>
      <c r="BW340" s="4"/>
      <c r="BX340" s="4"/>
    </row>
    <row r="341" spans="1:76" ht="15.75" customHeight="1" x14ac:dyDescent="0.2"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</row>
    <row r="342" spans="1:76" ht="15.75" customHeight="1" x14ac:dyDescent="0.2"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</row>
    <row r="343" spans="1:76" ht="15.75" customHeight="1" x14ac:dyDescent="0.2"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</row>
    <row r="344" spans="1:76" ht="15.75" customHeight="1" x14ac:dyDescent="0.2"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</row>
    <row r="345" spans="1:76" ht="15.75" customHeight="1" x14ac:dyDescent="0.2"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</row>
    <row r="346" spans="1:76" ht="15.75" customHeight="1" x14ac:dyDescent="0.2"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</row>
    <row r="347" spans="1:76" ht="15.75" customHeight="1" x14ac:dyDescent="0.2"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</row>
    <row r="348" spans="1:76" ht="15.75" customHeight="1" x14ac:dyDescent="0.2"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</row>
    <row r="349" spans="1:76" ht="15.75" customHeight="1" x14ac:dyDescent="0.2"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</row>
    <row r="350" spans="1:76" ht="15.75" customHeight="1" x14ac:dyDescent="0.2"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</row>
    <row r="351" spans="1:76" ht="15.75" customHeight="1" x14ac:dyDescent="0.2"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</row>
    <row r="352" spans="1:76" ht="15.75" customHeight="1" x14ac:dyDescent="0.2"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</row>
    <row r="353" spans="12:50" ht="15.75" customHeight="1" x14ac:dyDescent="0.2"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</row>
    <row r="354" spans="12:50" ht="15.75" customHeight="1" x14ac:dyDescent="0.2"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</row>
    <row r="355" spans="12:50" ht="15.75" customHeight="1" x14ac:dyDescent="0.2"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</row>
    <row r="356" spans="12:50" ht="15.75" customHeight="1" x14ac:dyDescent="0.2"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</row>
    <row r="357" spans="12:50" ht="15.75" customHeight="1" x14ac:dyDescent="0.2"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</row>
    <row r="358" spans="12:50" ht="15.75" customHeight="1" x14ac:dyDescent="0.2"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</row>
    <row r="359" spans="12:50" ht="15.75" customHeight="1" x14ac:dyDescent="0.2"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</row>
    <row r="360" spans="12:50" ht="15.75" customHeight="1" x14ac:dyDescent="0.2"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</row>
    <row r="361" spans="12:50" ht="15.75" customHeight="1" x14ac:dyDescent="0.2"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</row>
    <row r="362" spans="12:50" ht="15.75" customHeight="1" x14ac:dyDescent="0.2"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</row>
    <row r="363" spans="12:50" ht="15.75" customHeight="1" x14ac:dyDescent="0.2"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</row>
    <row r="364" spans="12:50" ht="15.75" customHeight="1" x14ac:dyDescent="0.2"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</row>
    <row r="365" spans="12:50" ht="15.75" customHeight="1" x14ac:dyDescent="0.2"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</row>
    <row r="366" spans="12:50" ht="15.75" customHeight="1" x14ac:dyDescent="0.2"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</row>
    <row r="367" spans="12:50" ht="15.75" customHeight="1" x14ac:dyDescent="0.2"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</row>
    <row r="368" spans="12:50" ht="15.75" customHeight="1" x14ac:dyDescent="0.2"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</row>
    <row r="369" spans="12:50" ht="15.75" customHeight="1" x14ac:dyDescent="0.2"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</row>
    <row r="370" spans="12:50" ht="15.75" customHeight="1" x14ac:dyDescent="0.2"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</row>
    <row r="371" spans="12:50" ht="15.75" customHeight="1" x14ac:dyDescent="0.2"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</row>
    <row r="372" spans="12:50" ht="15.75" customHeight="1" x14ac:dyDescent="0.2"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</row>
    <row r="373" spans="12:50" ht="15.75" customHeight="1" x14ac:dyDescent="0.2"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</row>
    <row r="374" spans="12:50" ht="15.75" customHeight="1" x14ac:dyDescent="0.2"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</row>
    <row r="375" spans="12:50" ht="15.75" customHeight="1" x14ac:dyDescent="0.2"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</row>
    <row r="376" spans="12:50" ht="15.75" customHeight="1" x14ac:dyDescent="0.2"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</row>
    <row r="377" spans="12:50" ht="15.75" customHeight="1" x14ac:dyDescent="0.2"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</row>
    <row r="378" spans="12:50" ht="15.75" customHeight="1" x14ac:dyDescent="0.2"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</row>
    <row r="379" spans="12:50" ht="15.75" customHeight="1" x14ac:dyDescent="0.2"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</row>
    <row r="380" spans="12:50" ht="15.75" customHeight="1" x14ac:dyDescent="0.2"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</row>
    <row r="381" spans="12:50" ht="15.75" customHeight="1" x14ac:dyDescent="0.2"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</row>
    <row r="382" spans="12:50" ht="15.75" customHeight="1" x14ac:dyDescent="0.2"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</row>
    <row r="383" spans="12:50" ht="15.75" customHeight="1" x14ac:dyDescent="0.2"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</row>
    <row r="384" spans="12:50" ht="15.75" customHeight="1" x14ac:dyDescent="0.2"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</row>
    <row r="385" spans="12:50" ht="15.75" customHeight="1" x14ac:dyDescent="0.2"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</row>
    <row r="386" spans="12:50" ht="15.75" customHeight="1" x14ac:dyDescent="0.2"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</row>
    <row r="387" spans="12:50" ht="15.75" customHeight="1" x14ac:dyDescent="0.2"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</row>
    <row r="388" spans="12:50" ht="15.75" customHeight="1" x14ac:dyDescent="0.2"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</row>
    <row r="389" spans="12:50" ht="15.75" customHeight="1" x14ac:dyDescent="0.2"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</row>
    <row r="390" spans="12:50" ht="15.75" customHeight="1" x14ac:dyDescent="0.2"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</row>
    <row r="391" spans="12:50" ht="15.75" customHeight="1" x14ac:dyDescent="0.2"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</row>
    <row r="392" spans="12:50" ht="15.75" customHeight="1" x14ac:dyDescent="0.2"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</row>
    <row r="393" spans="12:50" ht="15.75" customHeight="1" x14ac:dyDescent="0.2"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</row>
    <row r="394" spans="12:50" ht="15.75" customHeight="1" x14ac:dyDescent="0.2"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</row>
    <row r="395" spans="12:50" ht="15.75" customHeight="1" x14ac:dyDescent="0.2"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</row>
    <row r="396" spans="12:50" ht="15.75" customHeight="1" x14ac:dyDescent="0.2"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</row>
    <row r="397" spans="12:50" ht="15.75" customHeight="1" x14ac:dyDescent="0.2"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</row>
    <row r="398" spans="12:50" ht="15.75" customHeight="1" x14ac:dyDescent="0.2"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</row>
    <row r="399" spans="12:50" ht="15.75" customHeight="1" x14ac:dyDescent="0.2"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</row>
    <row r="400" spans="12:50" ht="15.75" customHeight="1" x14ac:dyDescent="0.2"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</row>
    <row r="401" spans="12:50" ht="15.75" customHeight="1" x14ac:dyDescent="0.2"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</row>
    <row r="402" spans="12:50" ht="15.75" customHeight="1" x14ac:dyDescent="0.2"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</row>
    <row r="403" spans="12:50" ht="15.75" customHeight="1" x14ac:dyDescent="0.2"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</row>
    <row r="404" spans="12:50" ht="15.75" customHeight="1" x14ac:dyDescent="0.2"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</row>
    <row r="405" spans="12:50" ht="15.75" customHeight="1" x14ac:dyDescent="0.2"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</row>
    <row r="406" spans="12:50" ht="15.75" customHeight="1" x14ac:dyDescent="0.2"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</row>
    <row r="407" spans="12:50" ht="15.75" customHeight="1" x14ac:dyDescent="0.2"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</row>
    <row r="408" spans="12:50" ht="15.75" customHeight="1" x14ac:dyDescent="0.2"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</row>
    <row r="409" spans="12:50" ht="15.75" customHeight="1" x14ac:dyDescent="0.2"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</row>
    <row r="410" spans="12:50" ht="15.75" customHeight="1" x14ac:dyDescent="0.2"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</row>
    <row r="411" spans="12:50" ht="15.75" customHeight="1" x14ac:dyDescent="0.2"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</row>
    <row r="412" spans="12:50" ht="15.75" customHeight="1" x14ac:dyDescent="0.2"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</row>
    <row r="413" spans="12:50" ht="15.75" customHeight="1" x14ac:dyDescent="0.2"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</row>
    <row r="414" spans="12:50" ht="15.75" customHeight="1" x14ac:dyDescent="0.2"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</row>
    <row r="415" spans="12:50" ht="15.75" customHeight="1" x14ac:dyDescent="0.2"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</row>
    <row r="416" spans="12:50" ht="15.75" customHeight="1" x14ac:dyDescent="0.2"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</row>
    <row r="417" spans="12:50" ht="15.75" customHeight="1" x14ac:dyDescent="0.2"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</row>
    <row r="418" spans="12:50" ht="15.75" customHeight="1" x14ac:dyDescent="0.2"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</row>
    <row r="419" spans="12:50" ht="15.75" customHeight="1" x14ac:dyDescent="0.2"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</row>
    <row r="420" spans="12:50" ht="15.75" customHeight="1" x14ac:dyDescent="0.2"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</row>
    <row r="421" spans="12:50" ht="15.75" customHeight="1" x14ac:dyDescent="0.2"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</row>
    <row r="422" spans="12:50" ht="15.75" customHeight="1" x14ac:dyDescent="0.2"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</row>
    <row r="423" spans="12:50" ht="15.75" customHeight="1" x14ac:dyDescent="0.2"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</row>
    <row r="424" spans="12:50" ht="15.75" customHeight="1" x14ac:dyDescent="0.2"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</row>
    <row r="425" spans="12:50" ht="15.75" customHeight="1" x14ac:dyDescent="0.2"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</row>
    <row r="426" spans="12:50" ht="15.75" customHeight="1" x14ac:dyDescent="0.2"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</row>
    <row r="427" spans="12:50" ht="15.75" customHeight="1" x14ac:dyDescent="0.2"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</row>
    <row r="428" spans="12:50" ht="15.75" customHeight="1" x14ac:dyDescent="0.2"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</row>
    <row r="429" spans="12:50" ht="15.75" customHeight="1" x14ac:dyDescent="0.2"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</row>
    <row r="430" spans="12:50" ht="15.75" customHeight="1" x14ac:dyDescent="0.2"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</row>
    <row r="431" spans="12:50" ht="15.75" customHeight="1" x14ac:dyDescent="0.2"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</row>
    <row r="432" spans="12:50" ht="15.75" customHeight="1" x14ac:dyDescent="0.2"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</row>
    <row r="433" spans="12:50" ht="15.75" customHeight="1" x14ac:dyDescent="0.2"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</row>
    <row r="434" spans="12:50" ht="15.75" customHeight="1" x14ac:dyDescent="0.2"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</row>
    <row r="435" spans="12:50" ht="15.75" customHeight="1" x14ac:dyDescent="0.2"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</row>
    <row r="436" spans="12:50" ht="15.75" customHeight="1" x14ac:dyDescent="0.2"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</row>
    <row r="437" spans="12:50" ht="15.75" customHeight="1" x14ac:dyDescent="0.2"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</row>
    <row r="438" spans="12:50" ht="15.75" customHeight="1" x14ac:dyDescent="0.2"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</row>
    <row r="439" spans="12:50" ht="15.75" customHeight="1" x14ac:dyDescent="0.2"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</row>
    <row r="440" spans="12:50" ht="15.75" customHeight="1" x14ac:dyDescent="0.2"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</row>
    <row r="441" spans="12:50" ht="15.75" customHeight="1" x14ac:dyDescent="0.2"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</row>
    <row r="442" spans="12:50" ht="15.75" customHeight="1" x14ac:dyDescent="0.2"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</row>
    <row r="443" spans="12:50" ht="15.75" customHeight="1" x14ac:dyDescent="0.2"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</row>
    <row r="444" spans="12:50" ht="15.75" customHeight="1" x14ac:dyDescent="0.2"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</row>
    <row r="445" spans="12:50" ht="15.75" customHeight="1" x14ac:dyDescent="0.2"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</row>
    <row r="446" spans="12:50" ht="15.75" customHeight="1" x14ac:dyDescent="0.2"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</row>
    <row r="447" spans="12:50" ht="15.75" customHeight="1" x14ac:dyDescent="0.2"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</row>
    <row r="448" spans="12:50" ht="15.75" customHeight="1" x14ac:dyDescent="0.2"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</row>
    <row r="449" spans="12:50" ht="15.75" customHeight="1" x14ac:dyDescent="0.2"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</row>
    <row r="450" spans="12:50" ht="15.75" customHeight="1" x14ac:dyDescent="0.2"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</row>
    <row r="451" spans="12:50" ht="15.75" customHeight="1" x14ac:dyDescent="0.2"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</row>
    <row r="452" spans="12:50" ht="15.75" customHeight="1" x14ac:dyDescent="0.2"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</row>
    <row r="453" spans="12:50" ht="15.75" customHeight="1" x14ac:dyDescent="0.2"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</row>
    <row r="454" spans="12:50" ht="15.75" customHeight="1" x14ac:dyDescent="0.2"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</row>
    <row r="455" spans="12:50" ht="15.75" customHeight="1" x14ac:dyDescent="0.2"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</row>
    <row r="456" spans="12:50" ht="15.75" customHeight="1" x14ac:dyDescent="0.2"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</row>
    <row r="457" spans="12:50" ht="15.75" customHeight="1" x14ac:dyDescent="0.2"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</row>
    <row r="458" spans="12:50" ht="15.75" customHeight="1" x14ac:dyDescent="0.2"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</row>
    <row r="459" spans="12:50" ht="15.75" customHeight="1" x14ac:dyDescent="0.2"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</row>
    <row r="460" spans="12:50" ht="15.75" customHeight="1" x14ac:dyDescent="0.2"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</row>
    <row r="461" spans="12:50" ht="15.75" customHeight="1" x14ac:dyDescent="0.2"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</row>
    <row r="462" spans="12:50" ht="15.75" customHeight="1" x14ac:dyDescent="0.2"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</row>
    <row r="463" spans="12:50" ht="15.75" customHeight="1" x14ac:dyDescent="0.2"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</row>
    <row r="464" spans="12:50" ht="15.75" customHeight="1" x14ac:dyDescent="0.2"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</row>
    <row r="465" spans="12:50" ht="15.75" customHeight="1" x14ac:dyDescent="0.2"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</row>
    <row r="466" spans="12:50" ht="15.75" customHeight="1" x14ac:dyDescent="0.2"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</row>
    <row r="467" spans="12:50" ht="15.75" customHeight="1" x14ac:dyDescent="0.2"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</row>
    <row r="468" spans="12:50" ht="15.75" customHeight="1" x14ac:dyDescent="0.2"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</row>
    <row r="469" spans="12:50" ht="15.75" customHeight="1" x14ac:dyDescent="0.2"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</row>
    <row r="470" spans="12:50" ht="15.75" customHeight="1" x14ac:dyDescent="0.2"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</row>
    <row r="471" spans="12:50" ht="15.75" customHeight="1" x14ac:dyDescent="0.2"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</row>
    <row r="472" spans="12:50" ht="15.75" customHeight="1" x14ac:dyDescent="0.2"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</row>
    <row r="473" spans="12:50" ht="15.75" customHeight="1" x14ac:dyDescent="0.2"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</row>
    <row r="474" spans="12:50" ht="15.75" customHeight="1" x14ac:dyDescent="0.2"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</row>
    <row r="475" spans="12:50" ht="15.75" customHeight="1" x14ac:dyDescent="0.2"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</row>
    <row r="476" spans="12:50" ht="15.75" customHeight="1" x14ac:dyDescent="0.2"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</row>
    <row r="477" spans="12:50" ht="15.75" customHeight="1" x14ac:dyDescent="0.2"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</row>
    <row r="478" spans="12:50" ht="15.75" customHeight="1" x14ac:dyDescent="0.2"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</row>
    <row r="479" spans="12:50" ht="15.75" customHeight="1" x14ac:dyDescent="0.2"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</row>
    <row r="480" spans="12:50" ht="15.75" customHeight="1" x14ac:dyDescent="0.2"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</row>
    <row r="481" spans="12:50" ht="15.75" customHeight="1" x14ac:dyDescent="0.2"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</row>
    <row r="482" spans="12:50" ht="15.75" customHeight="1" x14ac:dyDescent="0.2"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</row>
    <row r="483" spans="12:50" ht="15.75" customHeight="1" x14ac:dyDescent="0.2"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</row>
    <row r="484" spans="12:50" ht="15.75" customHeight="1" x14ac:dyDescent="0.2"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</row>
    <row r="485" spans="12:50" ht="15.75" customHeight="1" x14ac:dyDescent="0.2"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</row>
    <row r="486" spans="12:50" ht="15.75" customHeight="1" x14ac:dyDescent="0.2"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</row>
    <row r="487" spans="12:50" ht="15.75" customHeight="1" x14ac:dyDescent="0.2"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</row>
    <row r="488" spans="12:50" ht="15.75" customHeight="1" x14ac:dyDescent="0.2"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</row>
    <row r="489" spans="12:50" ht="15.75" customHeight="1" x14ac:dyDescent="0.2"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</row>
    <row r="490" spans="12:50" ht="15.75" customHeight="1" x14ac:dyDescent="0.2"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</row>
    <row r="491" spans="12:50" ht="15.75" customHeight="1" x14ac:dyDescent="0.2"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</row>
    <row r="492" spans="12:50" ht="15.75" customHeight="1" x14ac:dyDescent="0.2"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</row>
    <row r="493" spans="12:50" ht="15.75" customHeight="1" x14ac:dyDescent="0.2"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</row>
    <row r="494" spans="12:50" ht="15.75" customHeight="1" x14ac:dyDescent="0.2"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</row>
    <row r="495" spans="12:50" ht="15.75" customHeight="1" x14ac:dyDescent="0.2"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</row>
    <row r="496" spans="12:50" ht="15.75" customHeight="1" x14ac:dyDescent="0.2"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</row>
    <row r="497" spans="12:50" ht="15.75" customHeight="1" x14ac:dyDescent="0.2"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</row>
    <row r="498" spans="12:50" ht="15.75" customHeight="1" x14ac:dyDescent="0.2"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</row>
    <row r="499" spans="12:50" ht="15.75" customHeight="1" x14ac:dyDescent="0.2"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</row>
    <row r="500" spans="12:50" ht="15.75" customHeight="1" x14ac:dyDescent="0.2"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</row>
    <row r="501" spans="12:50" ht="15.75" customHeight="1" x14ac:dyDescent="0.2"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</row>
    <row r="502" spans="12:50" ht="15.75" customHeight="1" x14ac:dyDescent="0.2"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</row>
    <row r="503" spans="12:50" ht="15.75" customHeight="1" x14ac:dyDescent="0.2"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</row>
    <row r="504" spans="12:50" ht="15.75" customHeight="1" x14ac:dyDescent="0.2"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</row>
    <row r="505" spans="12:50" ht="15.75" customHeight="1" x14ac:dyDescent="0.2"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</row>
    <row r="506" spans="12:50" ht="15.75" customHeight="1" x14ac:dyDescent="0.2"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</row>
    <row r="507" spans="12:50" ht="15.75" customHeight="1" x14ac:dyDescent="0.2"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</row>
    <row r="508" spans="12:50" ht="15.75" customHeight="1" x14ac:dyDescent="0.2"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</row>
    <row r="509" spans="12:50" ht="15.75" customHeight="1" x14ac:dyDescent="0.2"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</row>
    <row r="510" spans="12:50" ht="15.75" customHeight="1" x14ac:dyDescent="0.2"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</row>
    <row r="511" spans="12:50" ht="15.75" customHeight="1" x14ac:dyDescent="0.2"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</row>
    <row r="512" spans="12:50" ht="15.75" customHeight="1" x14ac:dyDescent="0.2"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</row>
    <row r="513" spans="12:50" ht="15.75" customHeight="1" x14ac:dyDescent="0.2"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</row>
    <row r="514" spans="12:50" ht="15.75" customHeight="1" x14ac:dyDescent="0.2"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</row>
    <row r="515" spans="12:50" ht="15.75" customHeight="1" x14ac:dyDescent="0.2"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</row>
    <row r="516" spans="12:50" ht="15.75" customHeight="1" x14ac:dyDescent="0.2"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</row>
    <row r="517" spans="12:50" ht="15.75" customHeight="1" x14ac:dyDescent="0.2"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</row>
    <row r="518" spans="12:50" ht="15.75" customHeight="1" x14ac:dyDescent="0.2"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</row>
    <row r="519" spans="12:50" ht="15.75" customHeight="1" x14ac:dyDescent="0.2"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</row>
    <row r="520" spans="12:50" ht="15.75" customHeight="1" x14ac:dyDescent="0.2"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</row>
    <row r="521" spans="12:50" ht="15.75" customHeight="1" x14ac:dyDescent="0.2"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</row>
    <row r="522" spans="12:50" ht="15.75" customHeight="1" x14ac:dyDescent="0.2"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</row>
    <row r="523" spans="12:50" ht="15.75" customHeight="1" x14ac:dyDescent="0.2"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</row>
    <row r="524" spans="12:50" ht="15.75" customHeight="1" x14ac:dyDescent="0.2"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</row>
    <row r="525" spans="12:50" ht="15.75" customHeight="1" x14ac:dyDescent="0.2"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</row>
    <row r="526" spans="12:50" ht="15.75" customHeight="1" x14ac:dyDescent="0.2"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</row>
    <row r="527" spans="12:50" ht="15.75" customHeight="1" x14ac:dyDescent="0.2"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</row>
    <row r="528" spans="12:50" ht="15.75" customHeight="1" x14ac:dyDescent="0.2"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</row>
    <row r="529" spans="12:50" ht="15.75" customHeight="1" x14ac:dyDescent="0.2"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</row>
    <row r="530" spans="12:50" ht="15.75" customHeight="1" x14ac:dyDescent="0.2"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</row>
    <row r="531" spans="12:50" ht="15.75" customHeight="1" x14ac:dyDescent="0.2"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</row>
    <row r="532" spans="12:50" ht="15.75" customHeight="1" x14ac:dyDescent="0.2"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</row>
    <row r="533" spans="12:50" ht="15.75" customHeight="1" x14ac:dyDescent="0.2"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</row>
    <row r="534" spans="12:50" ht="15.75" customHeight="1" x14ac:dyDescent="0.2"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</row>
    <row r="535" spans="12:50" ht="15.75" customHeight="1" x14ac:dyDescent="0.2"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</row>
    <row r="536" spans="12:50" ht="15.75" customHeight="1" x14ac:dyDescent="0.2"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</row>
    <row r="537" spans="12:50" ht="15.75" customHeight="1" x14ac:dyDescent="0.2"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</row>
    <row r="538" spans="12:50" ht="15.75" customHeight="1" x14ac:dyDescent="0.2"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</row>
    <row r="539" spans="12:50" ht="15.75" customHeight="1" x14ac:dyDescent="0.2"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</row>
    <row r="540" spans="12:50" ht="15.75" customHeight="1" x14ac:dyDescent="0.2"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</row>
    <row r="541" spans="12:50" ht="15.75" customHeight="1" x14ac:dyDescent="0.2"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</row>
    <row r="542" spans="12:50" ht="15.75" customHeight="1" x14ac:dyDescent="0.2"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</row>
    <row r="543" spans="12:50" ht="15.75" customHeight="1" x14ac:dyDescent="0.2"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</row>
    <row r="544" spans="12:50" ht="15.75" customHeight="1" x14ac:dyDescent="0.2"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</row>
    <row r="545" spans="12:50" ht="15.75" customHeight="1" x14ac:dyDescent="0.2"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</row>
    <row r="546" spans="12:50" ht="15.75" customHeight="1" x14ac:dyDescent="0.2"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</row>
    <row r="547" spans="12:50" ht="15.75" customHeight="1" x14ac:dyDescent="0.2"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</row>
    <row r="548" spans="12:50" ht="15.75" customHeight="1" x14ac:dyDescent="0.2"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</row>
    <row r="549" spans="12:50" ht="15.75" customHeight="1" x14ac:dyDescent="0.2"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</row>
    <row r="550" spans="12:50" ht="15.75" customHeight="1" x14ac:dyDescent="0.2"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</row>
    <row r="551" spans="12:50" ht="15.75" customHeight="1" x14ac:dyDescent="0.2"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</row>
    <row r="552" spans="12:50" ht="15.75" customHeight="1" x14ac:dyDescent="0.2"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</row>
    <row r="553" spans="12:50" ht="15.75" customHeight="1" x14ac:dyDescent="0.2"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</row>
    <row r="554" spans="12:50" ht="15.75" customHeight="1" x14ac:dyDescent="0.2"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</row>
    <row r="555" spans="12:50" ht="15.75" customHeight="1" x14ac:dyDescent="0.2"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</row>
    <row r="556" spans="12:50" ht="15.75" customHeight="1" x14ac:dyDescent="0.2"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</row>
    <row r="557" spans="12:50" ht="15.75" customHeight="1" x14ac:dyDescent="0.2"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</row>
    <row r="558" spans="12:50" ht="15.75" customHeight="1" x14ac:dyDescent="0.2"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</row>
    <row r="559" spans="12:50" ht="15.75" customHeight="1" x14ac:dyDescent="0.2"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</row>
    <row r="560" spans="12:50" ht="15.75" customHeight="1" x14ac:dyDescent="0.2"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</row>
    <row r="561" spans="12:50" ht="15.75" customHeight="1" x14ac:dyDescent="0.2"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</row>
    <row r="562" spans="12:50" ht="15.75" customHeight="1" x14ac:dyDescent="0.2"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</row>
    <row r="563" spans="12:50" ht="15.75" customHeight="1" x14ac:dyDescent="0.2"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</row>
    <row r="564" spans="12:50" ht="15.75" customHeight="1" x14ac:dyDescent="0.2"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</row>
    <row r="565" spans="12:50" ht="15.75" customHeight="1" x14ac:dyDescent="0.2"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</row>
    <row r="566" spans="12:50" ht="15.75" customHeight="1" x14ac:dyDescent="0.2"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</row>
    <row r="567" spans="12:50" ht="15.75" customHeight="1" x14ac:dyDescent="0.2"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</row>
    <row r="568" spans="12:50" ht="15.75" customHeight="1" x14ac:dyDescent="0.2"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</row>
    <row r="569" spans="12:50" ht="15.75" customHeight="1" x14ac:dyDescent="0.2"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</row>
    <row r="570" spans="12:50" ht="15.75" customHeight="1" x14ac:dyDescent="0.2"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</row>
    <row r="571" spans="12:50" ht="15.75" customHeight="1" x14ac:dyDescent="0.2"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</row>
    <row r="572" spans="12:50" ht="15.75" customHeight="1" x14ac:dyDescent="0.2"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</row>
    <row r="573" spans="12:50" ht="15.75" customHeight="1" x14ac:dyDescent="0.2"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</row>
    <row r="574" spans="12:50" ht="15.75" customHeight="1" x14ac:dyDescent="0.2"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</row>
    <row r="575" spans="12:50" ht="15.75" customHeight="1" x14ac:dyDescent="0.2"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</row>
    <row r="576" spans="12:50" ht="15.75" customHeight="1" x14ac:dyDescent="0.2"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</row>
    <row r="577" spans="12:50" ht="15.75" customHeight="1" x14ac:dyDescent="0.2"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</row>
    <row r="578" spans="12:50" ht="15.75" customHeight="1" x14ac:dyDescent="0.2"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</row>
    <row r="579" spans="12:50" ht="15.75" customHeight="1" x14ac:dyDescent="0.2"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</row>
    <row r="580" spans="12:50" ht="15.75" customHeight="1" x14ac:dyDescent="0.2"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</row>
    <row r="581" spans="12:50" ht="15.75" customHeight="1" x14ac:dyDescent="0.2"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</row>
    <row r="582" spans="12:50" ht="15.75" customHeight="1" x14ac:dyDescent="0.2"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</row>
    <row r="583" spans="12:50" ht="15.75" customHeight="1" x14ac:dyDescent="0.2"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</row>
    <row r="584" spans="12:50" ht="15.75" customHeight="1" x14ac:dyDescent="0.2"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</row>
    <row r="585" spans="12:50" ht="15.75" customHeight="1" x14ac:dyDescent="0.2"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</row>
    <row r="586" spans="12:50" ht="15.75" customHeight="1" x14ac:dyDescent="0.2"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</row>
    <row r="587" spans="12:50" ht="15.75" customHeight="1" x14ac:dyDescent="0.2"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</row>
    <row r="588" spans="12:50" ht="15.75" customHeight="1" x14ac:dyDescent="0.2"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</row>
    <row r="589" spans="12:50" ht="15.75" customHeight="1" x14ac:dyDescent="0.2"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</row>
    <row r="590" spans="12:50" ht="15.75" customHeight="1" x14ac:dyDescent="0.2"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</row>
    <row r="591" spans="12:50" ht="15.75" customHeight="1" x14ac:dyDescent="0.2"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</row>
    <row r="592" spans="12:50" ht="15.75" customHeight="1" x14ac:dyDescent="0.2"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</row>
    <row r="593" spans="12:50" ht="15.75" customHeight="1" x14ac:dyDescent="0.2"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</row>
    <row r="594" spans="12:50" ht="15.75" customHeight="1" x14ac:dyDescent="0.2"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</row>
    <row r="595" spans="12:50" ht="15.75" customHeight="1" x14ac:dyDescent="0.2"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</row>
    <row r="596" spans="12:50" ht="15.75" customHeight="1" x14ac:dyDescent="0.2"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</row>
    <row r="597" spans="12:50" ht="15.75" customHeight="1" x14ac:dyDescent="0.2"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</row>
    <row r="598" spans="12:50" ht="15.75" customHeight="1" x14ac:dyDescent="0.2"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</row>
    <row r="599" spans="12:50" ht="15.75" customHeight="1" x14ac:dyDescent="0.2"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</row>
    <row r="600" spans="12:50" ht="15.75" customHeight="1" x14ac:dyDescent="0.2"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</row>
    <row r="601" spans="12:50" ht="15.75" customHeight="1" x14ac:dyDescent="0.2"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</row>
    <row r="602" spans="12:50" ht="15.75" customHeight="1" x14ac:dyDescent="0.2"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</row>
    <row r="603" spans="12:50" ht="15.75" customHeight="1" x14ac:dyDescent="0.2"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</row>
    <row r="604" spans="12:50" ht="15.75" customHeight="1" x14ac:dyDescent="0.2"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</row>
    <row r="605" spans="12:50" ht="15.75" customHeight="1" x14ac:dyDescent="0.2"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</row>
    <row r="606" spans="12:50" ht="15.75" customHeight="1" x14ac:dyDescent="0.2"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</row>
    <row r="607" spans="12:50" ht="15.75" customHeight="1" x14ac:dyDescent="0.2"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</row>
    <row r="608" spans="12:50" ht="15.75" customHeight="1" x14ac:dyDescent="0.2"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</row>
    <row r="609" spans="12:50" ht="15.75" customHeight="1" x14ac:dyDescent="0.2"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</row>
    <row r="610" spans="12:50" ht="15.75" customHeight="1" x14ac:dyDescent="0.2"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</row>
    <row r="611" spans="12:50" ht="15.75" customHeight="1" x14ac:dyDescent="0.2"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</row>
    <row r="612" spans="12:50" ht="15.75" customHeight="1" x14ac:dyDescent="0.2"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</row>
    <row r="613" spans="12:50" ht="15.75" customHeight="1" x14ac:dyDescent="0.2"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</row>
    <row r="614" spans="12:50" ht="15.75" customHeight="1" x14ac:dyDescent="0.2"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</row>
    <row r="615" spans="12:50" ht="15.75" customHeight="1" x14ac:dyDescent="0.2"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</row>
    <row r="616" spans="12:50" ht="15.75" customHeight="1" x14ac:dyDescent="0.2"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</row>
    <row r="617" spans="12:50" ht="15.75" customHeight="1" x14ac:dyDescent="0.2"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</row>
    <row r="618" spans="12:50" ht="15.75" customHeight="1" x14ac:dyDescent="0.2"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</row>
    <row r="619" spans="12:50" ht="15.75" customHeight="1" x14ac:dyDescent="0.2"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</row>
    <row r="620" spans="12:50" ht="15.75" customHeight="1" x14ac:dyDescent="0.2"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</row>
    <row r="621" spans="12:50" ht="15.75" customHeight="1" x14ac:dyDescent="0.2"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</row>
    <row r="622" spans="12:50" ht="15.75" customHeight="1" x14ac:dyDescent="0.2"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</row>
    <row r="623" spans="12:50" ht="15.75" customHeight="1" x14ac:dyDescent="0.2"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</row>
    <row r="624" spans="12:50" ht="15.75" customHeight="1" x14ac:dyDescent="0.2"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</row>
    <row r="625" spans="12:50" ht="15.75" customHeight="1" x14ac:dyDescent="0.2"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</row>
    <row r="626" spans="12:50" ht="15.75" customHeight="1" x14ac:dyDescent="0.2"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</row>
    <row r="627" spans="12:50" ht="15.75" customHeight="1" x14ac:dyDescent="0.2"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</row>
    <row r="628" spans="12:50" ht="15.75" customHeight="1" x14ac:dyDescent="0.2"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</row>
    <row r="629" spans="12:50" ht="15.75" customHeight="1" x14ac:dyDescent="0.2"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</row>
    <row r="630" spans="12:50" ht="15.75" customHeight="1" x14ac:dyDescent="0.2"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</row>
    <row r="631" spans="12:50" ht="15.75" customHeight="1" x14ac:dyDescent="0.2"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</row>
    <row r="632" spans="12:50" ht="15.75" customHeight="1" x14ac:dyDescent="0.2"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</row>
    <row r="633" spans="12:50" ht="15.75" customHeight="1" x14ac:dyDescent="0.2"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</row>
    <row r="634" spans="12:50" ht="15.75" customHeight="1" x14ac:dyDescent="0.2"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</row>
    <row r="635" spans="12:50" ht="15.75" customHeight="1" x14ac:dyDescent="0.2"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</row>
    <row r="636" spans="12:50" ht="15.75" customHeight="1" x14ac:dyDescent="0.2"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</row>
    <row r="637" spans="12:50" ht="15.75" customHeight="1" x14ac:dyDescent="0.2"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</row>
    <row r="638" spans="12:50" ht="15.75" customHeight="1" x14ac:dyDescent="0.2"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</row>
    <row r="639" spans="12:50" ht="15.75" customHeight="1" x14ac:dyDescent="0.2"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</row>
    <row r="640" spans="12:50" ht="15.75" customHeight="1" x14ac:dyDescent="0.2"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</row>
    <row r="641" spans="12:50" ht="15.75" customHeight="1" x14ac:dyDescent="0.2"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</row>
    <row r="642" spans="12:50" ht="15.75" customHeight="1" x14ac:dyDescent="0.2"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</row>
    <row r="643" spans="12:50" ht="15.75" customHeight="1" x14ac:dyDescent="0.2"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</row>
    <row r="644" spans="12:50" ht="15.75" customHeight="1" x14ac:dyDescent="0.2"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</row>
    <row r="645" spans="12:50" ht="15.75" customHeight="1" x14ac:dyDescent="0.2"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</row>
    <row r="646" spans="12:50" ht="15.75" customHeight="1" x14ac:dyDescent="0.2"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</row>
    <row r="647" spans="12:50" ht="15.75" customHeight="1" x14ac:dyDescent="0.2"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</row>
    <row r="648" spans="12:50" ht="15.75" customHeight="1" x14ac:dyDescent="0.2"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</row>
    <row r="649" spans="12:50" ht="15.75" customHeight="1" x14ac:dyDescent="0.2"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</row>
    <row r="650" spans="12:50" ht="15.75" customHeight="1" x14ac:dyDescent="0.2"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</row>
    <row r="651" spans="12:50" ht="15.75" customHeight="1" x14ac:dyDescent="0.2"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</row>
    <row r="652" spans="12:50" ht="15.75" customHeight="1" x14ac:dyDescent="0.2"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</row>
    <row r="653" spans="12:50" ht="15.75" customHeight="1" x14ac:dyDescent="0.2"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</row>
    <row r="654" spans="12:50" ht="15.75" customHeight="1" x14ac:dyDescent="0.2"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</row>
    <row r="655" spans="12:50" ht="15.75" customHeight="1" x14ac:dyDescent="0.2"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</row>
    <row r="656" spans="12:50" ht="15.75" customHeight="1" x14ac:dyDescent="0.2"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</row>
    <row r="657" spans="12:50" ht="15.75" customHeight="1" x14ac:dyDescent="0.2"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</row>
    <row r="658" spans="12:50" ht="15.75" customHeight="1" x14ac:dyDescent="0.2"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</row>
    <row r="659" spans="12:50" ht="15.75" customHeight="1" x14ac:dyDescent="0.2"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</row>
    <row r="660" spans="12:50" ht="15.75" customHeight="1" x14ac:dyDescent="0.2"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</row>
    <row r="661" spans="12:50" ht="15.75" customHeight="1" x14ac:dyDescent="0.2"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</row>
    <row r="662" spans="12:50" ht="15.75" customHeight="1" x14ac:dyDescent="0.2"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</row>
    <row r="663" spans="12:50" ht="15.75" customHeight="1" x14ac:dyDescent="0.2"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</row>
    <row r="664" spans="12:50" ht="15.75" customHeight="1" x14ac:dyDescent="0.2"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</row>
    <row r="665" spans="12:50" ht="15.75" customHeight="1" x14ac:dyDescent="0.2"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</row>
    <row r="666" spans="12:50" ht="15.75" customHeight="1" x14ac:dyDescent="0.2"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</row>
    <row r="667" spans="12:50" ht="15.75" customHeight="1" x14ac:dyDescent="0.2"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</row>
    <row r="668" spans="12:50" ht="15.75" customHeight="1" x14ac:dyDescent="0.2"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</row>
    <row r="669" spans="12:50" ht="15.75" customHeight="1" x14ac:dyDescent="0.2"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</row>
    <row r="670" spans="12:50" ht="15.75" customHeight="1" x14ac:dyDescent="0.2"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</row>
    <row r="671" spans="12:50" ht="15.75" customHeight="1" x14ac:dyDescent="0.2"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</row>
    <row r="672" spans="12:50" ht="15.75" customHeight="1" x14ac:dyDescent="0.2"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</row>
    <row r="673" spans="12:50" ht="15.75" customHeight="1" x14ac:dyDescent="0.2"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</row>
    <row r="674" spans="12:50" ht="15.75" customHeight="1" x14ac:dyDescent="0.2"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</row>
    <row r="675" spans="12:50" ht="15.75" customHeight="1" x14ac:dyDescent="0.2"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</row>
    <row r="676" spans="12:50" ht="15.75" customHeight="1" x14ac:dyDescent="0.2"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</row>
    <row r="677" spans="12:50" ht="15.75" customHeight="1" x14ac:dyDescent="0.2"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</row>
    <row r="678" spans="12:50" ht="15.75" customHeight="1" x14ac:dyDescent="0.2"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</row>
    <row r="679" spans="12:50" ht="15.75" customHeight="1" x14ac:dyDescent="0.2"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</row>
    <row r="680" spans="12:50" ht="15.75" customHeight="1" x14ac:dyDescent="0.2"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</row>
    <row r="681" spans="12:50" ht="15.75" customHeight="1" x14ac:dyDescent="0.2"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</row>
    <row r="682" spans="12:50" ht="15.75" customHeight="1" x14ac:dyDescent="0.2"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</row>
    <row r="683" spans="12:50" ht="15.75" customHeight="1" x14ac:dyDescent="0.2"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</row>
    <row r="684" spans="12:50" ht="15.75" customHeight="1" x14ac:dyDescent="0.2"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</row>
    <row r="685" spans="12:50" ht="15.75" customHeight="1" x14ac:dyDescent="0.2"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</row>
    <row r="686" spans="12:50" ht="15.75" customHeight="1" x14ac:dyDescent="0.2"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</row>
    <row r="687" spans="12:50" ht="15.75" customHeight="1" x14ac:dyDescent="0.2"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</row>
    <row r="688" spans="12:50" ht="15.75" customHeight="1" x14ac:dyDescent="0.2"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</row>
    <row r="689" spans="12:50" ht="15.75" customHeight="1" x14ac:dyDescent="0.2"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</row>
    <row r="690" spans="12:50" ht="15.75" customHeight="1" x14ac:dyDescent="0.2"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</row>
    <row r="691" spans="12:50" ht="15.75" customHeight="1" x14ac:dyDescent="0.2"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</row>
    <row r="692" spans="12:50" ht="15.75" customHeight="1" x14ac:dyDescent="0.2"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</row>
    <row r="693" spans="12:50" ht="15.75" customHeight="1" x14ac:dyDescent="0.2"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</row>
    <row r="694" spans="12:50" ht="15.75" customHeight="1" x14ac:dyDescent="0.2"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</row>
    <row r="695" spans="12:50" ht="15.75" customHeight="1" x14ac:dyDescent="0.2"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</row>
    <row r="696" spans="12:50" ht="15.75" customHeight="1" x14ac:dyDescent="0.2"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</row>
    <row r="697" spans="12:50" ht="15.75" customHeight="1" x14ac:dyDescent="0.2"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</row>
    <row r="698" spans="12:50" ht="15.75" customHeight="1" x14ac:dyDescent="0.2"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</row>
    <row r="699" spans="12:50" ht="15.75" customHeight="1" x14ac:dyDescent="0.2"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</row>
    <row r="700" spans="12:50" ht="15.75" customHeight="1" x14ac:dyDescent="0.2"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</row>
    <row r="701" spans="12:50" ht="15.75" customHeight="1" x14ac:dyDescent="0.2"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</row>
    <row r="702" spans="12:50" ht="15.75" customHeight="1" x14ac:dyDescent="0.2"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</row>
    <row r="703" spans="12:50" ht="15.75" customHeight="1" x14ac:dyDescent="0.2"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</row>
    <row r="704" spans="12:50" ht="15.75" customHeight="1" x14ac:dyDescent="0.2"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</row>
    <row r="705" spans="12:50" ht="15.75" customHeight="1" x14ac:dyDescent="0.2"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</row>
    <row r="706" spans="12:50" ht="15.75" customHeight="1" x14ac:dyDescent="0.2"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</row>
    <row r="707" spans="12:50" ht="15.75" customHeight="1" x14ac:dyDescent="0.2"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</row>
    <row r="708" spans="12:50" ht="15.75" customHeight="1" x14ac:dyDescent="0.2"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</row>
    <row r="709" spans="12:50" ht="15.75" customHeight="1" x14ac:dyDescent="0.2"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</row>
    <row r="710" spans="12:50" ht="15.75" customHeight="1" x14ac:dyDescent="0.2"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</row>
    <row r="711" spans="12:50" ht="15.75" customHeight="1" x14ac:dyDescent="0.2"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</row>
    <row r="712" spans="12:50" ht="15.75" customHeight="1" x14ac:dyDescent="0.2"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</row>
    <row r="713" spans="12:50" ht="15.75" customHeight="1" x14ac:dyDescent="0.2"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</row>
    <row r="714" spans="12:50" ht="15.75" customHeight="1" x14ac:dyDescent="0.2"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</row>
    <row r="715" spans="12:50" ht="15.75" customHeight="1" x14ac:dyDescent="0.2"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</row>
    <row r="716" spans="12:50" ht="15.75" customHeight="1" x14ac:dyDescent="0.2"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</row>
    <row r="717" spans="12:50" ht="15.75" customHeight="1" x14ac:dyDescent="0.2"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</row>
    <row r="718" spans="12:50" ht="15.75" customHeight="1" x14ac:dyDescent="0.2"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</row>
    <row r="719" spans="12:50" ht="15.75" customHeight="1" x14ac:dyDescent="0.2"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</row>
    <row r="720" spans="12:50" ht="15.75" customHeight="1" x14ac:dyDescent="0.2"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</row>
    <row r="721" spans="12:50" ht="15.75" customHeight="1" x14ac:dyDescent="0.2"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</row>
    <row r="722" spans="12:50" ht="15.75" customHeight="1" x14ac:dyDescent="0.2"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</row>
    <row r="723" spans="12:50" ht="15.75" customHeight="1" x14ac:dyDescent="0.2"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</row>
    <row r="724" spans="12:50" ht="15.75" customHeight="1" x14ac:dyDescent="0.2"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</row>
    <row r="725" spans="12:50" ht="15.75" customHeight="1" x14ac:dyDescent="0.2"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</row>
    <row r="726" spans="12:50" ht="15.75" customHeight="1" x14ac:dyDescent="0.2"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</row>
    <row r="727" spans="12:50" ht="15.75" customHeight="1" x14ac:dyDescent="0.2"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</row>
    <row r="728" spans="12:50" ht="15.75" customHeight="1" x14ac:dyDescent="0.2"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</row>
    <row r="729" spans="12:50" ht="15.75" customHeight="1" x14ac:dyDescent="0.2"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</row>
    <row r="730" spans="12:50" ht="15.75" customHeight="1" x14ac:dyDescent="0.2"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</row>
    <row r="731" spans="12:50" ht="15.75" customHeight="1" x14ac:dyDescent="0.2"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</row>
    <row r="732" spans="12:50" ht="15.75" customHeight="1" x14ac:dyDescent="0.2"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</row>
    <row r="733" spans="12:50" ht="15.75" customHeight="1" x14ac:dyDescent="0.2"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</row>
    <row r="734" spans="12:50" ht="15.75" customHeight="1" x14ac:dyDescent="0.2"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</row>
    <row r="735" spans="12:50" ht="15.75" customHeight="1" x14ac:dyDescent="0.2"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</row>
    <row r="736" spans="12:50" ht="15.75" customHeight="1" x14ac:dyDescent="0.2"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</row>
    <row r="737" spans="12:50" ht="15.75" customHeight="1" x14ac:dyDescent="0.2"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</row>
    <row r="738" spans="12:50" ht="15.75" customHeight="1" x14ac:dyDescent="0.2"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</row>
    <row r="739" spans="12:50" ht="15.75" customHeight="1" x14ac:dyDescent="0.2"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</row>
    <row r="740" spans="12:50" ht="15.75" customHeight="1" x14ac:dyDescent="0.2"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</row>
    <row r="741" spans="12:50" ht="15.75" customHeight="1" x14ac:dyDescent="0.2"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</row>
    <row r="742" spans="12:50" ht="15.75" customHeight="1" x14ac:dyDescent="0.2"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</row>
    <row r="743" spans="12:50" ht="15.75" customHeight="1" x14ac:dyDescent="0.2"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</row>
    <row r="744" spans="12:50" ht="15.75" customHeight="1" x14ac:dyDescent="0.2"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</row>
    <row r="745" spans="12:50" ht="15.75" customHeight="1" x14ac:dyDescent="0.2"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</row>
    <row r="746" spans="12:50" ht="15.75" customHeight="1" x14ac:dyDescent="0.2"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</row>
    <row r="747" spans="12:50" ht="15.75" customHeight="1" x14ac:dyDescent="0.2"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</row>
    <row r="748" spans="12:50" ht="15.75" customHeight="1" x14ac:dyDescent="0.2"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</row>
    <row r="749" spans="12:50" ht="15.75" customHeight="1" x14ac:dyDescent="0.2"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</row>
    <row r="750" spans="12:50" ht="15.75" customHeight="1" x14ac:dyDescent="0.2"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</row>
    <row r="751" spans="12:50" ht="15.75" customHeight="1" x14ac:dyDescent="0.2"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</row>
    <row r="752" spans="12:50" ht="15.75" customHeight="1" x14ac:dyDescent="0.2"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</row>
    <row r="753" spans="12:50" ht="15.75" customHeight="1" x14ac:dyDescent="0.2"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</row>
    <row r="754" spans="12:50" ht="15.75" customHeight="1" x14ac:dyDescent="0.2"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</row>
    <row r="755" spans="12:50" ht="15.75" customHeight="1" x14ac:dyDescent="0.2"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</row>
    <row r="756" spans="12:50" ht="15.75" customHeight="1" x14ac:dyDescent="0.2"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</row>
    <row r="757" spans="12:50" ht="15.75" customHeight="1" x14ac:dyDescent="0.2"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</row>
    <row r="758" spans="12:50" ht="15.75" customHeight="1" x14ac:dyDescent="0.2"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</row>
    <row r="759" spans="12:50" ht="15.75" customHeight="1" x14ac:dyDescent="0.2"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</row>
    <row r="760" spans="12:50" ht="15.75" customHeight="1" x14ac:dyDescent="0.2"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</row>
    <row r="761" spans="12:50" ht="15.75" customHeight="1" x14ac:dyDescent="0.2"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</row>
    <row r="762" spans="12:50" ht="15.75" customHeight="1" x14ac:dyDescent="0.2"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</row>
    <row r="763" spans="12:50" ht="15.75" customHeight="1" x14ac:dyDescent="0.2"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</row>
    <row r="764" spans="12:50" ht="15.75" customHeight="1" x14ac:dyDescent="0.2"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</row>
    <row r="765" spans="12:50" ht="15.75" customHeight="1" x14ac:dyDescent="0.2"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</row>
    <row r="766" spans="12:50" ht="15.75" customHeight="1" x14ac:dyDescent="0.2"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</row>
    <row r="767" spans="12:50" ht="15.75" customHeight="1" x14ac:dyDescent="0.2"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</row>
    <row r="768" spans="12:50" ht="15.75" customHeight="1" x14ac:dyDescent="0.2"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</row>
    <row r="769" spans="12:50" ht="15.75" customHeight="1" x14ac:dyDescent="0.2"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</row>
    <row r="770" spans="12:50" ht="15.75" customHeight="1" x14ac:dyDescent="0.2"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</row>
    <row r="771" spans="12:50" ht="15.75" customHeight="1" x14ac:dyDescent="0.2"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</row>
    <row r="772" spans="12:50" ht="15.75" customHeight="1" x14ac:dyDescent="0.2"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</row>
    <row r="773" spans="12:50" ht="15.75" customHeight="1" x14ac:dyDescent="0.2"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</row>
    <row r="774" spans="12:50" ht="15.75" customHeight="1" x14ac:dyDescent="0.2"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</row>
    <row r="775" spans="12:50" ht="15.75" customHeight="1" x14ac:dyDescent="0.2"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</row>
    <row r="776" spans="12:50" ht="15.75" customHeight="1" x14ac:dyDescent="0.2"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</row>
    <row r="777" spans="12:50" ht="15.75" customHeight="1" x14ac:dyDescent="0.2"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</row>
    <row r="778" spans="12:50" ht="15.75" customHeight="1" x14ac:dyDescent="0.2"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</row>
    <row r="779" spans="12:50" ht="15.75" customHeight="1" x14ac:dyDescent="0.2"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</row>
    <row r="780" spans="12:50" ht="15.75" customHeight="1" x14ac:dyDescent="0.2"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</row>
    <row r="781" spans="12:50" ht="15.75" customHeight="1" x14ac:dyDescent="0.2"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</row>
    <row r="782" spans="12:50" ht="15.75" customHeight="1" x14ac:dyDescent="0.2"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</row>
    <row r="783" spans="12:50" ht="15.75" customHeight="1" x14ac:dyDescent="0.2"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</row>
    <row r="784" spans="12:50" ht="15.75" customHeight="1" x14ac:dyDescent="0.2"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</row>
    <row r="785" spans="12:50" ht="15.75" customHeight="1" x14ac:dyDescent="0.2"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</row>
    <row r="786" spans="12:50" ht="15.75" customHeight="1" x14ac:dyDescent="0.2"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</row>
    <row r="787" spans="12:50" ht="15.75" customHeight="1" x14ac:dyDescent="0.2"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</row>
    <row r="788" spans="12:50" ht="15.75" customHeight="1" x14ac:dyDescent="0.2"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</row>
    <row r="789" spans="12:50" ht="15.75" customHeight="1" x14ac:dyDescent="0.2"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</row>
    <row r="790" spans="12:50" ht="15.75" customHeight="1" x14ac:dyDescent="0.2"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</row>
    <row r="791" spans="12:50" ht="15.75" customHeight="1" x14ac:dyDescent="0.2"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</row>
    <row r="792" spans="12:50" ht="15.75" customHeight="1" x14ac:dyDescent="0.2"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</row>
    <row r="793" spans="12:50" ht="15.75" customHeight="1" x14ac:dyDescent="0.2"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</row>
    <row r="794" spans="12:50" ht="15.75" customHeight="1" x14ac:dyDescent="0.2"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</row>
    <row r="795" spans="12:50" ht="15.75" customHeight="1" x14ac:dyDescent="0.2"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</row>
    <row r="796" spans="12:50" ht="15.75" customHeight="1" x14ac:dyDescent="0.2"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</row>
    <row r="797" spans="12:50" ht="15.75" customHeight="1" x14ac:dyDescent="0.2"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</row>
    <row r="798" spans="12:50" ht="15.75" customHeight="1" x14ac:dyDescent="0.2"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</row>
    <row r="799" spans="12:50" ht="15.75" customHeight="1" x14ac:dyDescent="0.2"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</row>
    <row r="800" spans="12:50" ht="15.75" customHeight="1" x14ac:dyDescent="0.2"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</row>
    <row r="801" spans="12:50" ht="15.75" customHeight="1" x14ac:dyDescent="0.2"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</row>
    <row r="802" spans="12:50" ht="15.75" customHeight="1" x14ac:dyDescent="0.2"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</row>
    <row r="803" spans="12:50" ht="15.75" customHeight="1" x14ac:dyDescent="0.2"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</row>
    <row r="804" spans="12:50" ht="15.75" customHeight="1" x14ac:dyDescent="0.2"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</row>
    <row r="805" spans="12:50" ht="15.75" customHeight="1" x14ac:dyDescent="0.2"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</row>
    <row r="806" spans="12:50" ht="15.75" customHeight="1" x14ac:dyDescent="0.2"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</row>
    <row r="807" spans="12:50" ht="15.75" customHeight="1" x14ac:dyDescent="0.2"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</row>
    <row r="808" spans="12:50" ht="15.75" customHeight="1" x14ac:dyDescent="0.2"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</row>
    <row r="809" spans="12:50" ht="15.75" customHeight="1" x14ac:dyDescent="0.2"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</row>
    <row r="810" spans="12:50" ht="15.75" customHeight="1" x14ac:dyDescent="0.2"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</row>
    <row r="811" spans="12:50" ht="15.75" customHeight="1" x14ac:dyDescent="0.2"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</row>
    <row r="812" spans="12:50" ht="15.75" customHeight="1" x14ac:dyDescent="0.2"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</row>
    <row r="813" spans="12:50" ht="15.75" customHeight="1" x14ac:dyDescent="0.2"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</row>
    <row r="814" spans="12:50" ht="15.75" customHeight="1" x14ac:dyDescent="0.2"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</row>
    <row r="815" spans="12:50" ht="15.75" customHeight="1" x14ac:dyDescent="0.2"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</row>
    <row r="816" spans="12:50" ht="15.75" customHeight="1" x14ac:dyDescent="0.2"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</row>
    <row r="817" spans="12:50" ht="15.75" customHeight="1" x14ac:dyDescent="0.2"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</row>
    <row r="818" spans="12:50" ht="15.75" customHeight="1" x14ac:dyDescent="0.2"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</row>
    <row r="819" spans="12:50" ht="15.75" customHeight="1" x14ac:dyDescent="0.2"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</row>
    <row r="820" spans="12:50" ht="15.75" customHeight="1" x14ac:dyDescent="0.2"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</row>
    <row r="821" spans="12:50" ht="15.75" customHeight="1" x14ac:dyDescent="0.2"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</row>
    <row r="822" spans="12:50" ht="15.75" customHeight="1" x14ac:dyDescent="0.2"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</row>
    <row r="823" spans="12:50" ht="15.75" customHeight="1" x14ac:dyDescent="0.2"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</row>
    <row r="824" spans="12:50" ht="15.75" customHeight="1" x14ac:dyDescent="0.2"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</row>
    <row r="825" spans="12:50" ht="15.75" customHeight="1" x14ac:dyDescent="0.2"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</row>
    <row r="826" spans="12:50" ht="15.75" customHeight="1" x14ac:dyDescent="0.2"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</row>
    <row r="827" spans="12:50" ht="15.75" customHeight="1" x14ac:dyDescent="0.2"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</row>
    <row r="828" spans="12:50" ht="15.75" customHeight="1" x14ac:dyDescent="0.2"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</row>
    <row r="829" spans="12:50" ht="15.75" customHeight="1" x14ac:dyDescent="0.2"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</row>
    <row r="830" spans="12:50" ht="15.75" customHeight="1" x14ac:dyDescent="0.2"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</row>
    <row r="831" spans="12:50" ht="15.75" customHeight="1" x14ac:dyDescent="0.2"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</row>
    <row r="832" spans="12:50" ht="15.75" customHeight="1" x14ac:dyDescent="0.2"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</row>
    <row r="833" spans="12:50" ht="15.75" customHeight="1" x14ac:dyDescent="0.2"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</row>
    <row r="834" spans="12:50" ht="15.75" customHeight="1" x14ac:dyDescent="0.2"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</row>
    <row r="835" spans="12:50" ht="15.75" customHeight="1" x14ac:dyDescent="0.2"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</row>
    <row r="836" spans="12:50" ht="15.75" customHeight="1" x14ac:dyDescent="0.2"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</row>
    <row r="837" spans="12:50" ht="15.75" customHeight="1" x14ac:dyDescent="0.2"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</row>
    <row r="838" spans="12:50" ht="15.75" customHeight="1" x14ac:dyDescent="0.2"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</row>
    <row r="839" spans="12:50" ht="15.75" customHeight="1" x14ac:dyDescent="0.2"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</row>
    <row r="840" spans="12:50" ht="15.75" customHeight="1" x14ac:dyDescent="0.2"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</row>
    <row r="841" spans="12:50" ht="15.75" customHeight="1" x14ac:dyDescent="0.2"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</row>
    <row r="842" spans="12:50" ht="15.75" customHeight="1" x14ac:dyDescent="0.2"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</row>
    <row r="843" spans="12:50" ht="15.75" customHeight="1" x14ac:dyDescent="0.2"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</row>
    <row r="844" spans="12:50" ht="15.75" customHeight="1" x14ac:dyDescent="0.2"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</row>
    <row r="845" spans="12:50" ht="15.75" customHeight="1" x14ac:dyDescent="0.2"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</row>
    <row r="846" spans="12:50" ht="15.75" customHeight="1" x14ac:dyDescent="0.2"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</row>
    <row r="847" spans="12:50" ht="15.75" customHeight="1" x14ac:dyDescent="0.2"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</row>
    <row r="848" spans="12:50" ht="15.75" customHeight="1" x14ac:dyDescent="0.2"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</row>
    <row r="849" spans="12:50" ht="15.75" customHeight="1" x14ac:dyDescent="0.2"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</row>
    <row r="850" spans="12:50" ht="15.75" customHeight="1" x14ac:dyDescent="0.2"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</row>
    <row r="851" spans="12:50" ht="15.75" customHeight="1" x14ac:dyDescent="0.2"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</row>
    <row r="852" spans="12:50" ht="15.75" customHeight="1" x14ac:dyDescent="0.2"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</row>
    <row r="853" spans="12:50" ht="15.75" customHeight="1" x14ac:dyDescent="0.2"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</row>
    <row r="854" spans="12:50" ht="15.75" customHeight="1" x14ac:dyDescent="0.2"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</row>
    <row r="855" spans="12:50" ht="15.75" customHeight="1" x14ac:dyDescent="0.2"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</row>
    <row r="856" spans="12:50" ht="15.75" customHeight="1" x14ac:dyDescent="0.2"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</row>
    <row r="857" spans="12:50" ht="15.75" customHeight="1" x14ac:dyDescent="0.2"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</row>
    <row r="858" spans="12:50" ht="15.75" customHeight="1" x14ac:dyDescent="0.2"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</row>
    <row r="859" spans="12:50" ht="15.75" customHeight="1" x14ac:dyDescent="0.2"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</row>
    <row r="860" spans="12:50" ht="15.75" customHeight="1" x14ac:dyDescent="0.2"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</row>
    <row r="861" spans="12:50" ht="15.75" customHeight="1" x14ac:dyDescent="0.2"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</row>
    <row r="862" spans="12:50" ht="15.75" customHeight="1" x14ac:dyDescent="0.2"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</row>
    <row r="863" spans="12:50" ht="15.75" customHeight="1" x14ac:dyDescent="0.2"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</row>
    <row r="864" spans="12:50" ht="15.75" customHeight="1" x14ac:dyDescent="0.2"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</row>
    <row r="865" spans="12:50" ht="15.75" customHeight="1" x14ac:dyDescent="0.2"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</row>
    <row r="866" spans="12:50" ht="15.75" customHeight="1" x14ac:dyDescent="0.2"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</row>
    <row r="867" spans="12:50" ht="15.75" customHeight="1" x14ac:dyDescent="0.2"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</row>
    <row r="868" spans="12:50" ht="15.75" customHeight="1" x14ac:dyDescent="0.2"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</row>
    <row r="869" spans="12:50" ht="15.75" customHeight="1" x14ac:dyDescent="0.2"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</row>
    <row r="870" spans="12:50" ht="15.75" customHeight="1" x14ac:dyDescent="0.2"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</row>
    <row r="871" spans="12:50" ht="15.75" customHeight="1" x14ac:dyDescent="0.2"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</row>
    <row r="872" spans="12:50" ht="15.75" customHeight="1" x14ac:dyDescent="0.2"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</row>
    <row r="873" spans="12:50" ht="15.75" customHeight="1" x14ac:dyDescent="0.2"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</row>
    <row r="874" spans="12:50" ht="15.75" customHeight="1" x14ac:dyDescent="0.2"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</row>
    <row r="875" spans="12:50" ht="15.75" customHeight="1" x14ac:dyDescent="0.2"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</row>
    <row r="876" spans="12:50" ht="15.75" customHeight="1" x14ac:dyDescent="0.2"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</row>
    <row r="877" spans="12:50" ht="15.75" customHeight="1" x14ac:dyDescent="0.2"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</row>
    <row r="878" spans="12:50" ht="15.75" customHeight="1" x14ac:dyDescent="0.2"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</row>
    <row r="879" spans="12:50" ht="15.75" customHeight="1" x14ac:dyDescent="0.2"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</row>
    <row r="880" spans="12:50" ht="15.75" customHeight="1" x14ac:dyDescent="0.2"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</row>
    <row r="881" spans="12:50" ht="15.75" customHeight="1" x14ac:dyDescent="0.2"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</row>
    <row r="882" spans="12:50" ht="15.75" customHeight="1" x14ac:dyDescent="0.2"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</row>
    <row r="883" spans="12:50" ht="15.75" customHeight="1" x14ac:dyDescent="0.2"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</row>
    <row r="884" spans="12:50" ht="15.75" customHeight="1" x14ac:dyDescent="0.2"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</row>
    <row r="885" spans="12:50" ht="15.75" customHeight="1" x14ac:dyDescent="0.2"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</row>
    <row r="886" spans="12:50" ht="15.75" customHeight="1" x14ac:dyDescent="0.2"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</row>
    <row r="887" spans="12:50" ht="15.75" customHeight="1" x14ac:dyDescent="0.2"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</row>
    <row r="888" spans="12:50" ht="15.75" customHeight="1" x14ac:dyDescent="0.2"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</row>
    <row r="889" spans="12:50" ht="15.75" customHeight="1" x14ac:dyDescent="0.2"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</row>
    <row r="890" spans="12:50" ht="15.75" customHeight="1" x14ac:dyDescent="0.2"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</row>
    <row r="891" spans="12:50" ht="15.75" customHeight="1" x14ac:dyDescent="0.2"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</row>
    <row r="892" spans="12:50" ht="15.75" customHeight="1" x14ac:dyDescent="0.2"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</row>
    <row r="893" spans="12:50" ht="15.75" customHeight="1" x14ac:dyDescent="0.2"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</row>
    <row r="894" spans="12:50" ht="15.75" customHeight="1" x14ac:dyDescent="0.2"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</row>
    <row r="895" spans="12:50" ht="15.75" customHeight="1" x14ac:dyDescent="0.2"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</row>
    <row r="896" spans="12:50" ht="15.75" customHeight="1" x14ac:dyDescent="0.2"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</row>
    <row r="897" spans="12:50" ht="15.75" customHeight="1" x14ac:dyDescent="0.2"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</row>
    <row r="898" spans="12:50" ht="15.75" customHeight="1" x14ac:dyDescent="0.2"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</row>
    <row r="899" spans="12:50" ht="15.75" customHeight="1" x14ac:dyDescent="0.2"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</row>
    <row r="900" spans="12:50" ht="15.75" customHeight="1" x14ac:dyDescent="0.2"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</row>
    <row r="901" spans="12:50" ht="15.75" customHeight="1" x14ac:dyDescent="0.2"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</row>
    <row r="902" spans="12:50" ht="15.75" customHeight="1" x14ac:dyDescent="0.2"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</row>
    <row r="903" spans="12:50" ht="15.75" customHeight="1" x14ac:dyDescent="0.2"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</row>
    <row r="904" spans="12:50" ht="15.75" customHeight="1" x14ac:dyDescent="0.2"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</row>
    <row r="905" spans="12:50" ht="15.75" customHeight="1" x14ac:dyDescent="0.2"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</row>
    <row r="906" spans="12:50" ht="15.75" customHeight="1" x14ac:dyDescent="0.2"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</row>
    <row r="907" spans="12:50" ht="15.75" customHeight="1" x14ac:dyDescent="0.2"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</row>
    <row r="908" spans="12:50" ht="15.75" customHeight="1" x14ac:dyDescent="0.2"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</row>
    <row r="909" spans="12:50" ht="15.75" customHeight="1" x14ac:dyDescent="0.2"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</row>
    <row r="910" spans="12:50" ht="15.75" customHeight="1" x14ac:dyDescent="0.2"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</row>
    <row r="911" spans="12:50" ht="15.75" customHeight="1" x14ac:dyDescent="0.2"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</row>
    <row r="912" spans="12:50" ht="15.75" customHeight="1" x14ac:dyDescent="0.2"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</row>
    <row r="913" spans="12:50" ht="15.75" customHeight="1" x14ac:dyDescent="0.2"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</row>
    <row r="914" spans="12:50" ht="15.75" customHeight="1" x14ac:dyDescent="0.2"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</row>
    <row r="915" spans="12:50" ht="15.75" customHeight="1" x14ac:dyDescent="0.2"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</row>
    <row r="916" spans="12:50" ht="15.75" customHeight="1" x14ac:dyDescent="0.2"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</row>
    <row r="917" spans="12:50" ht="15.75" customHeight="1" x14ac:dyDescent="0.2"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</row>
    <row r="918" spans="12:50" ht="15.75" customHeight="1" x14ac:dyDescent="0.2"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</row>
    <row r="919" spans="12:50" ht="15.75" customHeight="1" x14ac:dyDescent="0.2"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</row>
    <row r="920" spans="12:50" ht="15.75" customHeight="1" x14ac:dyDescent="0.2"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</row>
    <row r="921" spans="12:50" ht="15.75" customHeight="1" x14ac:dyDescent="0.2"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</row>
    <row r="922" spans="12:50" ht="15.75" customHeight="1" x14ac:dyDescent="0.2"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</row>
    <row r="923" spans="12:50" ht="15.75" customHeight="1" x14ac:dyDescent="0.2"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</row>
    <row r="924" spans="12:50" ht="15.75" customHeight="1" x14ac:dyDescent="0.2"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</row>
    <row r="925" spans="12:50" ht="15.75" customHeight="1" x14ac:dyDescent="0.2"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</row>
    <row r="926" spans="12:50" ht="15.75" customHeight="1" x14ac:dyDescent="0.2"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</row>
    <row r="927" spans="12:50" ht="15.75" customHeight="1" x14ac:dyDescent="0.2"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</row>
    <row r="928" spans="12:50" ht="15.75" customHeight="1" x14ac:dyDescent="0.2"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</row>
    <row r="929" spans="12:50" ht="15.75" customHeight="1" x14ac:dyDescent="0.2"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</row>
    <row r="930" spans="12:50" ht="15.75" customHeight="1" x14ac:dyDescent="0.2"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</row>
    <row r="931" spans="12:50" ht="15.75" customHeight="1" x14ac:dyDescent="0.2"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</row>
    <row r="932" spans="12:50" ht="15.75" customHeight="1" x14ac:dyDescent="0.2"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</row>
    <row r="933" spans="12:50" ht="15.75" customHeight="1" x14ac:dyDescent="0.2"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</row>
    <row r="934" spans="12:50" ht="15.75" customHeight="1" x14ac:dyDescent="0.2"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</row>
    <row r="935" spans="12:50" ht="15.75" customHeight="1" x14ac:dyDescent="0.2"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</row>
    <row r="936" spans="12:50" ht="15.75" customHeight="1" x14ac:dyDescent="0.2"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</row>
    <row r="937" spans="12:50" ht="15.75" customHeight="1" x14ac:dyDescent="0.2"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</row>
    <row r="938" spans="12:50" ht="15.75" customHeight="1" x14ac:dyDescent="0.2"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</row>
    <row r="939" spans="12:50" ht="15.75" customHeight="1" x14ac:dyDescent="0.2"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</row>
    <row r="940" spans="12:50" ht="15.75" customHeight="1" x14ac:dyDescent="0.2"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</row>
    <row r="941" spans="12:50" ht="15.75" customHeight="1" x14ac:dyDescent="0.2"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</row>
    <row r="942" spans="12:50" ht="15.75" customHeight="1" x14ac:dyDescent="0.2"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</row>
    <row r="943" spans="12:50" ht="15.75" customHeight="1" x14ac:dyDescent="0.2"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</row>
    <row r="944" spans="12:50" ht="15.75" customHeight="1" x14ac:dyDescent="0.2"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</row>
    <row r="945" spans="12:50" ht="15.75" customHeight="1" x14ac:dyDescent="0.2"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</row>
    <row r="946" spans="12:50" ht="15.75" customHeight="1" x14ac:dyDescent="0.2"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</row>
    <row r="947" spans="12:50" ht="15.75" customHeight="1" x14ac:dyDescent="0.2"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</row>
    <row r="948" spans="12:50" ht="15.75" customHeight="1" x14ac:dyDescent="0.2"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</row>
    <row r="949" spans="12:50" ht="15.75" customHeight="1" x14ac:dyDescent="0.2"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</row>
    <row r="950" spans="12:50" ht="15.75" customHeight="1" x14ac:dyDescent="0.2"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</row>
    <row r="951" spans="12:50" ht="15.75" customHeight="1" x14ac:dyDescent="0.2"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</row>
    <row r="952" spans="12:50" ht="15.75" customHeight="1" x14ac:dyDescent="0.2"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</row>
    <row r="953" spans="12:50" ht="15.75" customHeight="1" x14ac:dyDescent="0.2"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</row>
    <row r="954" spans="12:50" ht="15.75" customHeight="1" x14ac:dyDescent="0.2"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</row>
    <row r="955" spans="12:50" ht="15.75" customHeight="1" x14ac:dyDescent="0.2"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</row>
    <row r="956" spans="12:50" ht="15.75" customHeight="1" x14ac:dyDescent="0.2"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</row>
    <row r="957" spans="12:50" ht="15.75" customHeight="1" x14ac:dyDescent="0.2"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</row>
    <row r="958" spans="12:50" ht="15.75" customHeight="1" x14ac:dyDescent="0.2"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</row>
    <row r="959" spans="12:50" ht="15.75" customHeight="1" x14ac:dyDescent="0.2"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</row>
    <row r="960" spans="12:50" ht="15.75" customHeight="1" x14ac:dyDescent="0.2"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</row>
    <row r="961" spans="12:50" ht="15.75" customHeight="1" x14ac:dyDescent="0.2"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</row>
    <row r="962" spans="12:50" ht="15.75" customHeight="1" x14ac:dyDescent="0.2"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</row>
    <row r="963" spans="12:50" ht="15.75" customHeight="1" x14ac:dyDescent="0.2"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</row>
    <row r="964" spans="12:50" ht="15.75" customHeight="1" x14ac:dyDescent="0.2"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</row>
    <row r="965" spans="12:50" ht="15.75" customHeight="1" x14ac:dyDescent="0.2"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</row>
    <row r="966" spans="12:50" ht="15.75" customHeight="1" x14ac:dyDescent="0.2"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</row>
    <row r="967" spans="12:50" ht="15.75" customHeight="1" x14ac:dyDescent="0.2"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</row>
    <row r="968" spans="12:50" ht="15.75" customHeight="1" x14ac:dyDescent="0.2"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</row>
    <row r="969" spans="12:50" ht="15.75" customHeight="1" x14ac:dyDescent="0.2"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</row>
    <row r="970" spans="12:50" ht="15.75" customHeight="1" x14ac:dyDescent="0.2"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</row>
    <row r="971" spans="12:50" ht="15.75" customHeight="1" x14ac:dyDescent="0.2"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</row>
    <row r="972" spans="12:50" ht="15.75" customHeight="1" x14ac:dyDescent="0.2"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</row>
    <row r="973" spans="12:50" ht="15.75" customHeight="1" x14ac:dyDescent="0.2"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</row>
    <row r="974" spans="12:50" ht="15.75" customHeight="1" x14ac:dyDescent="0.2"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</row>
    <row r="975" spans="12:50" ht="15.75" customHeight="1" x14ac:dyDescent="0.2"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</row>
    <row r="976" spans="12:50" ht="15.75" customHeight="1" x14ac:dyDescent="0.2"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</row>
    <row r="977" spans="12:50" ht="15.75" customHeight="1" x14ac:dyDescent="0.2"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</row>
    <row r="978" spans="12:50" ht="15.75" customHeight="1" x14ac:dyDescent="0.2"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</row>
    <row r="979" spans="12:50" ht="15.75" customHeight="1" x14ac:dyDescent="0.2"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</row>
    <row r="980" spans="12:50" ht="15.75" customHeight="1" x14ac:dyDescent="0.2"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</row>
    <row r="981" spans="12:50" ht="15.75" customHeight="1" x14ac:dyDescent="0.2"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</row>
    <row r="982" spans="12:50" ht="15.75" customHeight="1" x14ac:dyDescent="0.2"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</row>
    <row r="983" spans="12:50" ht="15.75" customHeight="1" x14ac:dyDescent="0.2"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</row>
    <row r="984" spans="12:50" ht="15.75" customHeight="1" x14ac:dyDescent="0.2"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</row>
    <row r="985" spans="12:50" ht="15.75" customHeight="1" x14ac:dyDescent="0.2"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</row>
    <row r="986" spans="12:50" ht="15.75" customHeight="1" x14ac:dyDescent="0.2"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</row>
    <row r="987" spans="12:50" ht="15.75" customHeight="1" x14ac:dyDescent="0.2"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</row>
    <row r="988" spans="12:50" ht="15.75" customHeight="1" x14ac:dyDescent="0.2"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</row>
    <row r="989" spans="12:50" ht="15.75" customHeight="1" x14ac:dyDescent="0.2"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</row>
    <row r="990" spans="12:50" ht="15.75" customHeight="1" x14ac:dyDescent="0.2"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</row>
    <row r="991" spans="12:50" ht="15.75" customHeight="1" x14ac:dyDescent="0.2"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</row>
    <row r="992" spans="12:50" ht="15.75" customHeight="1" x14ac:dyDescent="0.2"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</row>
    <row r="993" spans="12:50" ht="15.75" customHeight="1" x14ac:dyDescent="0.2"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</row>
    <row r="994" spans="12:50" ht="15.75" customHeight="1" x14ac:dyDescent="0.2"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</row>
    <row r="995" spans="12:50" ht="15.75" customHeight="1" x14ac:dyDescent="0.2"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</row>
    <row r="996" spans="12:50" ht="15.75" customHeight="1" x14ac:dyDescent="0.2"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</row>
    <row r="997" spans="12:50" ht="15.75" customHeight="1" x14ac:dyDescent="0.2"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</row>
    <row r="998" spans="12:50" ht="15.75" customHeight="1" x14ac:dyDescent="0.2"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</row>
    <row r="999" spans="12:50" ht="15.75" customHeight="1" x14ac:dyDescent="0.2"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</row>
    <row r="1000" spans="12:50" ht="15.75" customHeight="1" x14ac:dyDescent="0.2"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</row>
  </sheetData>
  <hyperlinks>
    <hyperlink ref="K2" r:id="rId1" xr:uid="{00000000-0004-0000-0000-000000000000}"/>
    <hyperlink ref="L2" r:id="rId2" xr:uid="{00000000-0004-0000-0000-000001000000}"/>
    <hyperlink ref="M2" r:id="rId3" xr:uid="{00000000-0004-0000-0000-000002000000}"/>
    <hyperlink ref="T2" r:id="rId4" xr:uid="{00000000-0004-0000-0000-000003000000}"/>
    <hyperlink ref="U2" r:id="rId5" xr:uid="{00000000-0004-0000-0000-000004000000}"/>
    <hyperlink ref="V2" r:id="rId6" xr:uid="{00000000-0004-0000-0000-000005000000}"/>
    <hyperlink ref="W2" r:id="rId7" xr:uid="{00000000-0004-0000-0000-000006000000}"/>
    <hyperlink ref="X2" r:id="rId8" xr:uid="{00000000-0004-0000-0000-000007000000}"/>
    <hyperlink ref="Y2" r:id="rId9" xr:uid="{00000000-0004-0000-0000-000008000000}"/>
    <hyperlink ref="N2" r:id="rId10" xr:uid="{1BDD97E6-0446-4A02-B657-97C72079456D}"/>
    <hyperlink ref="O2" r:id="rId11" xr:uid="{708C76D5-AC70-4A4E-ACE4-36DF1C685DF1}"/>
    <hyperlink ref="Z2" r:id="rId12" xr:uid="{2DB12A1F-0F60-4ED8-AF82-062941D7713B}"/>
    <hyperlink ref="AA2" r:id="rId13" xr:uid="{807B4249-E8DF-4D72-AA64-61D0E08F2C44}"/>
    <hyperlink ref="AB2" r:id="rId14" xr:uid="{0C84E10D-EE37-4C26-9C38-78F2E2AB81C4}"/>
    <hyperlink ref="AC2" r:id="rId15" xr:uid="{6C7F35BC-824C-4DCC-A3AE-738B83DCB20C}"/>
    <hyperlink ref="AD2" r:id="rId16" xr:uid="{C9130D0D-4475-47A7-A4E9-FA7423E57C68}"/>
    <hyperlink ref="AE2" r:id="rId17" xr:uid="{9BDFC90B-6948-4CE9-9079-79AAAAF96A64}"/>
    <hyperlink ref="AF2" r:id="rId18" xr:uid="{D324EB2F-AD1E-4AD5-81FE-D1495C6F8944}"/>
    <hyperlink ref="P2" r:id="rId19" xr:uid="{3CB4FBFA-2260-4FE3-AE10-CDF8BED3D579}"/>
    <hyperlink ref="AG2" r:id="rId20" xr:uid="{F91D4CC0-07FA-4754-8B00-A19DD97C77A6}"/>
    <hyperlink ref="AH2" r:id="rId21" xr:uid="{AD9E9C46-1D82-4531-9F7E-F61A1CBA1763}"/>
    <hyperlink ref="AI2" r:id="rId22" xr:uid="{6423447F-4152-4285-B6E0-F91BDDD0BECF}"/>
    <hyperlink ref="AJ2" r:id="rId23" xr:uid="{59E7CE76-0457-4C2E-9FD7-9392751F2425}"/>
    <hyperlink ref="AK2" r:id="rId24" xr:uid="{8ABFE8A0-85F0-4BDA-B1FB-87B9F2C955A0}"/>
    <hyperlink ref="AL2" r:id="rId25" xr:uid="{C6FC4A33-3932-482A-8FBF-02BB8811B49B}"/>
    <hyperlink ref="AM2" r:id="rId26" xr:uid="{D6237AE7-ABDE-442C-A6CF-6644DC422B1D}"/>
    <hyperlink ref="AN2" r:id="rId27" xr:uid="{B9A42952-2837-4716-8C9B-10AAA6CC7C0E}"/>
    <hyperlink ref="AO2" r:id="rId28" xr:uid="{14D7BB9D-52FC-41F0-97B3-25C5FF772B9E}"/>
    <hyperlink ref="AP2" r:id="rId29" xr:uid="{491C8CA1-FBA9-4DE4-A0E4-2B1739D66514}"/>
    <hyperlink ref="AQ2" r:id="rId30" xr:uid="{53D394C8-2B34-42BF-B0A7-6700CA4CEBBD}"/>
    <hyperlink ref="AR2" r:id="rId31" xr:uid="{C94A25C5-AA1A-4B09-A1D6-E530747B201B}"/>
    <hyperlink ref="AS2" r:id="rId32" xr:uid="{DB34D83A-90E0-43B5-AC73-7B5C2E620321}"/>
    <hyperlink ref="AT2" r:id="rId33" xr:uid="{DC834958-9AA6-412F-855C-5B72F3A67061}"/>
    <hyperlink ref="AX2" r:id="rId34" xr:uid="{0E67D379-DC5C-4301-B2F2-5001BE28C755}"/>
    <hyperlink ref="AU2" r:id="rId35" xr:uid="{090657CD-3275-4B6E-8206-B73F567DBB63}"/>
    <hyperlink ref="AV2" r:id="rId36" xr:uid="{37F4EB87-7105-46AC-93DF-843680ACA736}"/>
    <hyperlink ref="AW2" r:id="rId37" xr:uid="{7EC82643-3EC1-4867-AC22-5D8BBAF8F14B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X997"/>
  <sheetViews>
    <sheetView tabSelected="1" topLeftCell="A8" zoomScale="161" zoomScaleNormal="40" workbookViewId="0">
      <selection activeCell="B26" sqref="B26"/>
    </sheetView>
  </sheetViews>
  <sheetFormatPr baseColWidth="10" defaultColWidth="14.5" defaultRowHeight="15" customHeight="1" x14ac:dyDescent="0.2"/>
  <cols>
    <col min="1" max="1" width="17" customWidth="1"/>
    <col min="2" max="5" width="12.6640625" customWidth="1"/>
    <col min="6" max="6" width="17.1640625" customWidth="1"/>
    <col min="7" max="7" width="15" customWidth="1"/>
    <col min="8" max="8" width="7.6640625" customWidth="1"/>
  </cols>
  <sheetData>
    <row r="1" spans="2:9" ht="31.5" customHeight="1" x14ac:dyDescent="0.2"/>
    <row r="2" spans="2:9" ht="24.75" customHeight="1" x14ac:dyDescent="0.2"/>
    <row r="3" spans="2:9" ht="37.5" customHeight="1" x14ac:dyDescent="0.2">
      <c r="B3" s="36" t="s">
        <v>424</v>
      </c>
      <c r="C3" s="42" t="s">
        <v>425</v>
      </c>
      <c r="D3" s="42" t="s">
        <v>426</v>
      </c>
      <c r="E3" s="42" t="s">
        <v>427</v>
      </c>
      <c r="F3" s="40" t="s">
        <v>292</v>
      </c>
      <c r="G3" s="41"/>
      <c r="H3" s="38" t="s">
        <v>24</v>
      </c>
      <c r="I3" s="38" t="s">
        <v>25</v>
      </c>
    </row>
    <row r="4" spans="2:9" ht="39" customHeight="1" x14ac:dyDescent="0.2">
      <c r="B4" s="37"/>
      <c r="C4" s="42"/>
      <c r="D4" s="42"/>
      <c r="E4" s="42"/>
      <c r="F4" s="34" t="s">
        <v>293</v>
      </c>
      <c r="G4" s="25" t="s">
        <v>294</v>
      </c>
      <c r="H4" s="39"/>
      <c r="I4" s="39"/>
    </row>
    <row r="5" spans="2:9" ht="16" x14ac:dyDescent="0.2">
      <c r="B5" s="28">
        <f>'119th'!A38</f>
        <v>100</v>
      </c>
      <c r="C5" s="35">
        <v>100</v>
      </c>
      <c r="D5" s="35">
        <v>100</v>
      </c>
      <c r="E5" s="35">
        <v>100</v>
      </c>
      <c r="F5" s="26" t="s">
        <v>121</v>
      </c>
      <c r="G5" s="26" t="s">
        <v>120</v>
      </c>
      <c r="H5" s="27" t="s">
        <v>50</v>
      </c>
      <c r="I5" s="27" t="s">
        <v>46</v>
      </c>
    </row>
    <row r="6" spans="2:9" ht="16" x14ac:dyDescent="0.2">
      <c r="B6" s="28">
        <f>'119th'!A8</f>
        <v>84.615384615384613</v>
      </c>
      <c r="C6" s="33">
        <v>100</v>
      </c>
      <c r="D6" s="33">
        <v>75</v>
      </c>
      <c r="E6" s="33">
        <v>100</v>
      </c>
      <c r="F6" s="26" t="s">
        <v>44</v>
      </c>
      <c r="G6" s="26" t="s">
        <v>43</v>
      </c>
      <c r="H6" s="27" t="s">
        <v>45</v>
      </c>
      <c r="I6" s="27" t="s">
        <v>46</v>
      </c>
    </row>
    <row r="7" spans="2:9" ht="16" x14ac:dyDescent="0.2">
      <c r="B7" s="28">
        <f>'119th'!A9</f>
        <v>84.615384615384613</v>
      </c>
      <c r="C7" s="33">
        <v>100</v>
      </c>
      <c r="D7" s="33">
        <v>75</v>
      </c>
      <c r="E7" s="33">
        <v>100</v>
      </c>
      <c r="F7" s="26" t="s">
        <v>49</v>
      </c>
      <c r="G7" s="26" t="s">
        <v>48</v>
      </c>
      <c r="H7" s="27" t="s">
        <v>50</v>
      </c>
      <c r="I7" s="27" t="s">
        <v>46</v>
      </c>
    </row>
    <row r="8" spans="2:9" ht="16" x14ac:dyDescent="0.2">
      <c r="B8" s="28">
        <f>'119th'!A11</f>
        <v>84.615384615384613</v>
      </c>
      <c r="C8" s="33">
        <v>100</v>
      </c>
      <c r="D8" s="33">
        <v>75</v>
      </c>
      <c r="E8" s="33">
        <v>100</v>
      </c>
      <c r="F8" s="26" t="s">
        <v>49</v>
      </c>
      <c r="G8" s="26" t="s">
        <v>54</v>
      </c>
      <c r="H8" s="27" t="s">
        <v>55</v>
      </c>
      <c r="I8" s="27" t="s">
        <v>46</v>
      </c>
    </row>
    <row r="9" spans="2:9" ht="16" x14ac:dyDescent="0.2">
      <c r="B9" s="28">
        <f>'119th'!A13</f>
        <v>84.615384615384613</v>
      </c>
      <c r="C9" s="33">
        <v>100</v>
      </c>
      <c r="D9" s="33">
        <v>75</v>
      </c>
      <c r="E9" s="33">
        <v>100</v>
      </c>
      <c r="F9" s="26" t="s">
        <v>61</v>
      </c>
      <c r="G9" s="26" t="s">
        <v>60</v>
      </c>
      <c r="H9" s="27" t="s">
        <v>62</v>
      </c>
      <c r="I9" s="27" t="s">
        <v>46</v>
      </c>
    </row>
    <row r="10" spans="2:9" ht="16" x14ac:dyDescent="0.2">
      <c r="B10" s="28">
        <f>'119th'!A17</f>
        <v>84.615384615384613</v>
      </c>
      <c r="C10" s="33">
        <v>100</v>
      </c>
      <c r="D10" s="33">
        <v>75</v>
      </c>
      <c r="E10" s="33">
        <v>100</v>
      </c>
      <c r="F10" s="26" t="s">
        <v>49</v>
      </c>
      <c r="G10" s="26" t="s">
        <v>73</v>
      </c>
      <c r="H10" s="27" t="s">
        <v>74</v>
      </c>
      <c r="I10" s="27" t="s">
        <v>46</v>
      </c>
    </row>
    <row r="11" spans="2:9" ht="16" x14ac:dyDescent="0.2">
      <c r="B11" s="28">
        <f>'119th'!A25</f>
        <v>84.615384615384613</v>
      </c>
      <c r="C11" s="33">
        <v>100</v>
      </c>
      <c r="D11" s="33">
        <v>75</v>
      </c>
      <c r="E11" s="33">
        <v>100</v>
      </c>
      <c r="F11" s="26" t="s">
        <v>93</v>
      </c>
      <c r="G11" s="26" t="s">
        <v>92</v>
      </c>
      <c r="H11" s="27" t="s">
        <v>94</v>
      </c>
      <c r="I11" s="27" t="s">
        <v>46</v>
      </c>
    </row>
    <row r="12" spans="2:9" ht="16" x14ac:dyDescent="0.2">
      <c r="B12" s="28">
        <f>'119th'!A27</f>
        <v>84.615384615384613</v>
      </c>
      <c r="C12" s="33">
        <v>100</v>
      </c>
      <c r="D12" s="33">
        <v>75</v>
      </c>
      <c r="E12" s="33">
        <v>100</v>
      </c>
      <c r="F12" s="26" t="s">
        <v>99</v>
      </c>
      <c r="G12" s="26" t="s">
        <v>98</v>
      </c>
      <c r="H12" s="27" t="s">
        <v>91</v>
      </c>
      <c r="I12" s="27" t="s">
        <v>46</v>
      </c>
    </row>
    <row r="13" spans="2:9" ht="16" x14ac:dyDescent="0.2">
      <c r="B13" s="28">
        <f>'119th'!A29</f>
        <v>84.615384615384613</v>
      </c>
      <c r="C13" s="33">
        <v>100</v>
      </c>
      <c r="D13" s="33">
        <v>75</v>
      </c>
      <c r="E13" s="33">
        <v>100</v>
      </c>
      <c r="F13" s="26" t="s">
        <v>102</v>
      </c>
      <c r="G13" s="26" t="s">
        <v>101</v>
      </c>
      <c r="H13" s="27" t="s">
        <v>103</v>
      </c>
      <c r="I13" s="27" t="s">
        <v>46</v>
      </c>
    </row>
    <row r="14" spans="2:9" ht="16" x14ac:dyDescent="0.2">
      <c r="B14" s="28">
        <f>'119th'!A30</f>
        <v>84.615384615384613</v>
      </c>
      <c r="C14" s="33">
        <v>100</v>
      </c>
      <c r="D14" s="33">
        <v>75</v>
      </c>
      <c r="E14" s="33">
        <v>100</v>
      </c>
      <c r="F14" s="26" t="s">
        <v>49</v>
      </c>
      <c r="G14" s="26" t="s">
        <v>104</v>
      </c>
      <c r="H14" s="27" t="s">
        <v>79</v>
      </c>
      <c r="I14" s="27" t="s">
        <v>46</v>
      </c>
    </row>
    <row r="15" spans="2:9" ht="16" x14ac:dyDescent="0.2">
      <c r="B15" s="28">
        <f>'119th'!A31</f>
        <v>84.615384615384613</v>
      </c>
      <c r="C15" s="33">
        <v>100</v>
      </c>
      <c r="D15" s="33">
        <v>75</v>
      </c>
      <c r="E15" s="33">
        <v>100</v>
      </c>
      <c r="F15" s="26" t="s">
        <v>106</v>
      </c>
      <c r="G15" s="26" t="s">
        <v>105</v>
      </c>
      <c r="H15" s="27" t="s">
        <v>107</v>
      </c>
      <c r="I15" s="27" t="s">
        <v>46</v>
      </c>
    </row>
    <row r="16" spans="2:9" ht="16" x14ac:dyDescent="0.2">
      <c r="B16" s="28">
        <f>'119th'!A33</f>
        <v>84.615384615384613</v>
      </c>
      <c r="C16" s="33">
        <v>100</v>
      </c>
      <c r="D16" s="33">
        <v>75</v>
      </c>
      <c r="E16" s="33">
        <v>100</v>
      </c>
      <c r="F16" s="26" t="s">
        <v>112</v>
      </c>
      <c r="G16" s="26" t="s">
        <v>111</v>
      </c>
      <c r="H16" s="27" t="s">
        <v>113</v>
      </c>
      <c r="I16" s="27" t="s">
        <v>46</v>
      </c>
    </row>
    <row r="17" spans="2:9" ht="16" x14ac:dyDescent="0.2">
      <c r="B17" s="28">
        <f>'119th'!A39</f>
        <v>84.615384615384613</v>
      </c>
      <c r="C17" s="33">
        <v>100</v>
      </c>
      <c r="D17" s="33">
        <v>75</v>
      </c>
      <c r="E17" s="33">
        <v>100</v>
      </c>
      <c r="F17" s="26" t="s">
        <v>123</v>
      </c>
      <c r="G17" s="26" t="s">
        <v>122</v>
      </c>
      <c r="H17" s="27" t="s">
        <v>124</v>
      </c>
      <c r="I17" s="27" t="s">
        <v>46</v>
      </c>
    </row>
    <row r="18" spans="2:9" ht="16" x14ac:dyDescent="0.2">
      <c r="B18" s="28">
        <f>'119th'!A48</f>
        <v>84.615384615384613</v>
      </c>
      <c r="C18" s="33">
        <v>100</v>
      </c>
      <c r="D18" s="33">
        <v>75</v>
      </c>
      <c r="E18" s="33">
        <v>100</v>
      </c>
      <c r="F18" s="26" t="s">
        <v>146</v>
      </c>
      <c r="G18" s="26" t="s">
        <v>145</v>
      </c>
      <c r="H18" s="27" t="s">
        <v>94</v>
      </c>
      <c r="I18" s="27" t="s">
        <v>46</v>
      </c>
    </row>
    <row r="19" spans="2:9" ht="16" x14ac:dyDescent="0.2">
      <c r="B19" s="28">
        <f>'119th'!A51</f>
        <v>84.615384615384613</v>
      </c>
      <c r="C19" s="33">
        <v>100</v>
      </c>
      <c r="D19" s="33">
        <v>75</v>
      </c>
      <c r="E19" s="33">
        <v>100</v>
      </c>
      <c r="F19" s="26" t="s">
        <v>152</v>
      </c>
      <c r="G19" s="26" t="s">
        <v>151</v>
      </c>
      <c r="H19" s="27" t="s">
        <v>103</v>
      </c>
      <c r="I19" s="27" t="s">
        <v>46</v>
      </c>
    </row>
    <row r="20" spans="2:9" ht="16" x14ac:dyDescent="0.2">
      <c r="B20" s="28">
        <f>'119th'!A56</f>
        <v>84.615384615384613</v>
      </c>
      <c r="C20" s="33">
        <v>100</v>
      </c>
      <c r="D20" s="33">
        <v>75</v>
      </c>
      <c r="E20" s="33">
        <v>100</v>
      </c>
      <c r="F20" s="26" t="s">
        <v>49</v>
      </c>
      <c r="G20" s="26" t="s">
        <v>160</v>
      </c>
      <c r="H20" s="27" t="s">
        <v>150</v>
      </c>
      <c r="I20" s="27" t="s">
        <v>46</v>
      </c>
    </row>
    <row r="21" spans="2:9" ht="15.75" customHeight="1" x14ac:dyDescent="0.2">
      <c r="B21" s="28">
        <f>'119th'!A60</f>
        <v>84.615384615384613</v>
      </c>
      <c r="C21" s="33">
        <v>100</v>
      </c>
      <c r="D21" s="33">
        <v>75</v>
      </c>
      <c r="E21" s="33">
        <v>100</v>
      </c>
      <c r="F21" s="26" t="s">
        <v>168</v>
      </c>
      <c r="G21" s="26" t="s">
        <v>167</v>
      </c>
      <c r="H21" s="27" t="s">
        <v>45</v>
      </c>
      <c r="I21" s="27" t="s">
        <v>46</v>
      </c>
    </row>
    <row r="22" spans="2:9" ht="15.75" customHeight="1" x14ac:dyDescent="0.2">
      <c r="B22" s="28">
        <f>'119th'!A10</f>
        <v>84.375</v>
      </c>
      <c r="C22" s="33">
        <v>100</v>
      </c>
      <c r="D22" s="33">
        <v>74.358974358974365</v>
      </c>
      <c r="E22" s="33">
        <v>100</v>
      </c>
      <c r="F22" s="26" t="s">
        <v>52</v>
      </c>
      <c r="G22" s="26" t="s">
        <v>51</v>
      </c>
      <c r="H22" s="27" t="s">
        <v>53</v>
      </c>
      <c r="I22" s="27" t="s">
        <v>46</v>
      </c>
    </row>
    <row r="23" spans="2:9" ht="15.75" customHeight="1" x14ac:dyDescent="0.2">
      <c r="B23" s="28">
        <f>'119th'!A12</f>
        <v>84.375</v>
      </c>
      <c r="C23" s="33">
        <v>100</v>
      </c>
      <c r="D23" s="33">
        <v>75</v>
      </c>
      <c r="E23" s="33">
        <v>100</v>
      </c>
      <c r="F23" s="26" t="s">
        <v>57</v>
      </c>
      <c r="G23" s="26" t="s">
        <v>56</v>
      </c>
      <c r="H23" s="27" t="s">
        <v>58</v>
      </c>
      <c r="I23" s="27" t="s">
        <v>46</v>
      </c>
    </row>
    <row r="24" spans="2:9" ht="15.75" customHeight="1" x14ac:dyDescent="0.2">
      <c r="B24" s="28">
        <f>'119th'!A15</f>
        <v>84.375</v>
      </c>
      <c r="C24" s="33">
        <v>100</v>
      </c>
      <c r="D24" s="33">
        <v>74.358974358974365</v>
      </c>
      <c r="E24" s="33">
        <v>100</v>
      </c>
      <c r="F24" s="26" t="s">
        <v>67</v>
      </c>
      <c r="G24" s="26" t="s">
        <v>66</v>
      </c>
      <c r="H24" s="27" t="s">
        <v>68</v>
      </c>
      <c r="I24" s="27" t="s">
        <v>46</v>
      </c>
    </row>
    <row r="25" spans="2:9" ht="15.75" customHeight="1" x14ac:dyDescent="0.2">
      <c r="B25" s="28">
        <f>'119th'!A26</f>
        <v>84.375</v>
      </c>
      <c r="C25" s="33">
        <v>100</v>
      </c>
      <c r="D25" s="33">
        <v>74.358974358974365</v>
      </c>
      <c r="E25" s="33">
        <v>100</v>
      </c>
      <c r="F25" s="26" t="s">
        <v>96</v>
      </c>
      <c r="G25" s="26" t="s">
        <v>95</v>
      </c>
      <c r="H25" s="27" t="s">
        <v>97</v>
      </c>
      <c r="I25" s="27" t="s">
        <v>46</v>
      </c>
    </row>
    <row r="26" spans="2:9" ht="15.75" customHeight="1" x14ac:dyDescent="0.2">
      <c r="B26" s="28">
        <f>'119th'!A32</f>
        <v>84.375</v>
      </c>
      <c r="C26" s="33">
        <v>100</v>
      </c>
      <c r="D26" s="33">
        <v>74.358974358974365</v>
      </c>
      <c r="E26" s="33">
        <v>100</v>
      </c>
      <c r="F26" s="26" t="s">
        <v>109</v>
      </c>
      <c r="G26" s="26" t="s">
        <v>108</v>
      </c>
      <c r="H26" s="27" t="s">
        <v>110</v>
      </c>
      <c r="I26" s="27" t="s">
        <v>46</v>
      </c>
    </row>
    <row r="27" spans="2:9" ht="15.75" customHeight="1" x14ac:dyDescent="0.2">
      <c r="B27" s="28">
        <f>'119th'!A36</f>
        <v>84.375</v>
      </c>
      <c r="C27" s="33">
        <v>100</v>
      </c>
      <c r="D27" s="33">
        <v>75</v>
      </c>
      <c r="E27" s="33">
        <v>100</v>
      </c>
      <c r="F27" s="26" t="s">
        <v>117</v>
      </c>
      <c r="G27" s="26" t="s">
        <v>116</v>
      </c>
      <c r="H27" s="27" t="s">
        <v>118</v>
      </c>
      <c r="I27" s="27" t="s">
        <v>46</v>
      </c>
    </row>
    <row r="28" spans="2:9" ht="15.75" customHeight="1" x14ac:dyDescent="0.2">
      <c r="B28" s="28">
        <f>'119th'!A42</f>
        <v>84.375</v>
      </c>
      <c r="C28" s="33">
        <v>100</v>
      </c>
      <c r="D28" s="33">
        <v>74.358974358974365</v>
      </c>
      <c r="E28" s="33">
        <v>100</v>
      </c>
      <c r="F28" s="26" t="s">
        <v>132</v>
      </c>
      <c r="G28" s="26" t="s">
        <v>131</v>
      </c>
      <c r="H28" s="27" t="s">
        <v>133</v>
      </c>
      <c r="I28" s="27" t="s">
        <v>46</v>
      </c>
    </row>
    <row r="29" spans="2:9" ht="15.75" customHeight="1" x14ac:dyDescent="0.2">
      <c r="B29" s="28">
        <f>'119th'!A44</f>
        <v>84.375</v>
      </c>
      <c r="C29" s="33">
        <v>100</v>
      </c>
      <c r="D29" s="33">
        <v>75</v>
      </c>
      <c r="E29" s="33">
        <v>100</v>
      </c>
      <c r="F29" s="26" t="s">
        <v>137</v>
      </c>
      <c r="G29" s="26" t="s">
        <v>136</v>
      </c>
      <c r="H29" s="27" t="s">
        <v>107</v>
      </c>
      <c r="I29" s="27" t="s">
        <v>46</v>
      </c>
    </row>
    <row r="30" spans="2:9" ht="15.75" customHeight="1" x14ac:dyDescent="0.2">
      <c r="B30" s="28">
        <f>'119th'!A49</f>
        <v>84.375</v>
      </c>
      <c r="C30" s="33">
        <v>100</v>
      </c>
      <c r="D30" s="33">
        <v>75</v>
      </c>
      <c r="E30" s="33">
        <v>100</v>
      </c>
      <c r="F30" s="26" t="s">
        <v>148</v>
      </c>
      <c r="G30" s="26" t="s">
        <v>147</v>
      </c>
      <c r="H30" s="27" t="s">
        <v>82</v>
      </c>
      <c r="I30" s="27" t="s">
        <v>46</v>
      </c>
    </row>
    <row r="31" spans="2:9" ht="15.75" customHeight="1" x14ac:dyDescent="0.2">
      <c r="B31" s="28">
        <f>'119th'!A52</f>
        <v>84.375</v>
      </c>
      <c r="C31" s="33">
        <v>100</v>
      </c>
      <c r="D31" s="33">
        <v>75</v>
      </c>
      <c r="E31" s="33">
        <v>100</v>
      </c>
      <c r="F31" s="26" t="s">
        <v>154</v>
      </c>
      <c r="G31" s="26" t="s">
        <v>153</v>
      </c>
      <c r="H31" s="27" t="s">
        <v>97</v>
      </c>
      <c r="I31" s="27" t="s">
        <v>46</v>
      </c>
    </row>
    <row r="32" spans="2:9" ht="15.75" customHeight="1" x14ac:dyDescent="0.2">
      <c r="B32" s="28">
        <f>'119th'!A53</f>
        <v>84.375</v>
      </c>
      <c r="C32" s="33">
        <v>100</v>
      </c>
      <c r="D32" s="33">
        <v>75</v>
      </c>
      <c r="E32" s="33">
        <v>100</v>
      </c>
      <c r="F32" s="26" t="s">
        <v>155</v>
      </c>
      <c r="G32" s="26" t="s">
        <v>153</v>
      </c>
      <c r="H32" s="27" t="s">
        <v>133</v>
      </c>
      <c r="I32" s="27" t="s">
        <v>46</v>
      </c>
    </row>
    <row r="33" spans="2:9" ht="15.75" customHeight="1" x14ac:dyDescent="0.2">
      <c r="B33" s="28">
        <f>'119th'!A54</f>
        <v>84.375</v>
      </c>
      <c r="C33" s="33">
        <v>100</v>
      </c>
      <c r="D33" s="33">
        <v>74.358974358974365</v>
      </c>
      <c r="E33" s="33">
        <v>100</v>
      </c>
      <c r="F33" s="26" t="s">
        <v>157</v>
      </c>
      <c r="G33" s="26" t="s">
        <v>156</v>
      </c>
      <c r="H33" s="27" t="s">
        <v>88</v>
      </c>
      <c r="I33" s="27" t="s">
        <v>46</v>
      </c>
    </row>
    <row r="34" spans="2:9" ht="15.75" customHeight="1" x14ac:dyDescent="0.2">
      <c r="B34" s="28">
        <f>'119th'!A59</f>
        <v>84.375</v>
      </c>
      <c r="C34" s="33">
        <v>100</v>
      </c>
      <c r="D34" s="33">
        <v>75</v>
      </c>
      <c r="E34" s="33">
        <v>100</v>
      </c>
      <c r="F34" s="26" t="s">
        <v>166</v>
      </c>
      <c r="G34" s="26" t="s">
        <v>165</v>
      </c>
      <c r="H34" s="27" t="s">
        <v>110</v>
      </c>
      <c r="I34" s="27" t="s">
        <v>46</v>
      </c>
    </row>
    <row r="35" spans="2:9" ht="15.75" customHeight="1" x14ac:dyDescent="0.2">
      <c r="B35" s="28">
        <f>'119th'!A14</f>
        <v>84.126984126984127</v>
      </c>
      <c r="C35" s="33">
        <v>100</v>
      </c>
      <c r="D35" s="33">
        <v>73.68421052631578</v>
      </c>
      <c r="E35" s="33">
        <v>100</v>
      </c>
      <c r="F35" s="26" t="s">
        <v>64</v>
      </c>
      <c r="G35" s="26" t="s">
        <v>63</v>
      </c>
      <c r="H35" s="27" t="s">
        <v>65</v>
      </c>
      <c r="I35" s="27" t="s">
        <v>46</v>
      </c>
    </row>
    <row r="36" spans="2:9" ht="15.75" customHeight="1" x14ac:dyDescent="0.2">
      <c r="B36" s="28">
        <f>'119th'!A19</f>
        <v>84.126984126984127</v>
      </c>
      <c r="C36" s="33">
        <v>100</v>
      </c>
      <c r="D36" s="33">
        <v>74.358974358974365</v>
      </c>
      <c r="E36" s="33">
        <v>100</v>
      </c>
      <c r="F36" s="26" t="s">
        <v>78</v>
      </c>
      <c r="G36" s="26" t="s">
        <v>77</v>
      </c>
      <c r="H36" s="27" t="s">
        <v>79</v>
      </c>
      <c r="I36" s="27" t="s">
        <v>46</v>
      </c>
    </row>
    <row r="37" spans="2:9" ht="15.75" customHeight="1" x14ac:dyDescent="0.2">
      <c r="B37" s="28">
        <f>'119th'!A23</f>
        <v>84.126984126984127</v>
      </c>
      <c r="C37" s="33">
        <v>100</v>
      </c>
      <c r="D37" s="33">
        <v>74.358974358974365</v>
      </c>
      <c r="E37" s="33">
        <v>100</v>
      </c>
      <c r="F37" s="26" t="s">
        <v>87</v>
      </c>
      <c r="G37" s="26" t="s">
        <v>86</v>
      </c>
      <c r="H37" s="27" t="s">
        <v>88</v>
      </c>
      <c r="I37" s="27" t="s">
        <v>46</v>
      </c>
    </row>
    <row r="38" spans="2:9" ht="15.75" customHeight="1" x14ac:dyDescent="0.2">
      <c r="B38" s="28">
        <f>'119th'!A20</f>
        <v>83.870967741935488</v>
      </c>
      <c r="C38" s="33">
        <v>100</v>
      </c>
      <c r="D38" s="33">
        <v>75</v>
      </c>
      <c r="E38" s="33">
        <v>100</v>
      </c>
      <c r="F38" s="26" t="s">
        <v>81</v>
      </c>
      <c r="G38" s="26" t="s">
        <v>80</v>
      </c>
      <c r="H38" s="27" t="s">
        <v>82</v>
      </c>
      <c r="I38" s="27" t="s">
        <v>46</v>
      </c>
    </row>
    <row r="39" spans="2:9" ht="15.75" customHeight="1" x14ac:dyDescent="0.2">
      <c r="B39" s="28">
        <f>'119th'!A24</f>
        <v>83.870967741935488</v>
      </c>
      <c r="C39" s="33">
        <v>100</v>
      </c>
      <c r="D39" s="33">
        <v>73.68421052631578</v>
      </c>
      <c r="E39" s="33">
        <v>100</v>
      </c>
      <c r="F39" s="26" t="s">
        <v>90</v>
      </c>
      <c r="G39" s="26" t="s">
        <v>89</v>
      </c>
      <c r="H39" s="27" t="s">
        <v>91</v>
      </c>
      <c r="I39" s="27" t="s">
        <v>46</v>
      </c>
    </row>
    <row r="40" spans="2:9" ht="15.75" customHeight="1" x14ac:dyDescent="0.2">
      <c r="B40" s="28">
        <f>'119th'!A34</f>
        <v>83.870967741935488</v>
      </c>
      <c r="C40" s="33">
        <v>100</v>
      </c>
      <c r="D40" s="33">
        <v>72.972972972972968</v>
      </c>
      <c r="E40" s="33">
        <v>100</v>
      </c>
      <c r="F40" s="26" t="s">
        <v>44</v>
      </c>
      <c r="G40" s="26" t="s">
        <v>114</v>
      </c>
      <c r="H40" s="27" t="s">
        <v>65</v>
      </c>
      <c r="I40" s="27" t="s">
        <v>46</v>
      </c>
    </row>
    <row r="41" spans="2:9" ht="15.75" customHeight="1" x14ac:dyDescent="0.2">
      <c r="B41" s="28">
        <f>'119th'!A58</f>
        <v>83.870967741935488</v>
      </c>
      <c r="C41" s="33">
        <v>100</v>
      </c>
      <c r="D41" s="33">
        <v>73.68421052631578</v>
      </c>
      <c r="E41" s="33">
        <v>100</v>
      </c>
      <c r="F41" s="26" t="s">
        <v>164</v>
      </c>
      <c r="G41" s="26" t="s">
        <v>163</v>
      </c>
      <c r="H41" s="27" t="s">
        <v>58</v>
      </c>
      <c r="I41" s="27" t="s">
        <v>46</v>
      </c>
    </row>
    <row r="42" spans="2:9" ht="15.75" customHeight="1" x14ac:dyDescent="0.2">
      <c r="B42" s="28">
        <f>'119th'!A35</f>
        <v>83.606557377049185</v>
      </c>
      <c r="C42" s="33">
        <v>100</v>
      </c>
      <c r="D42" s="33">
        <v>74.358974358974365</v>
      </c>
      <c r="E42" s="33">
        <v>100</v>
      </c>
      <c r="F42" s="26" t="s">
        <v>49</v>
      </c>
      <c r="G42" s="26" t="s">
        <v>115</v>
      </c>
      <c r="H42" s="27" t="s">
        <v>68</v>
      </c>
      <c r="I42" s="27" t="s">
        <v>46</v>
      </c>
    </row>
    <row r="43" spans="2:9" ht="15.75" customHeight="1" x14ac:dyDescent="0.2">
      <c r="B43" s="28">
        <f>'119th'!A45</f>
        <v>83.606557377049185</v>
      </c>
      <c r="C43" s="33">
        <v>100</v>
      </c>
      <c r="D43" s="33">
        <v>75</v>
      </c>
      <c r="E43" s="33">
        <v>100</v>
      </c>
      <c r="F43" s="26" t="s">
        <v>139</v>
      </c>
      <c r="G43" s="26" t="s">
        <v>138</v>
      </c>
      <c r="H43" s="27" t="s">
        <v>118</v>
      </c>
      <c r="I43" s="27" t="s">
        <v>46</v>
      </c>
    </row>
    <row r="44" spans="2:9" ht="15.75" customHeight="1" x14ac:dyDescent="0.2">
      <c r="B44" s="28">
        <f>'119th'!A18</f>
        <v>83.333333333333343</v>
      </c>
      <c r="C44" s="33">
        <v>100</v>
      </c>
      <c r="D44" s="33">
        <v>71.428571428571431</v>
      </c>
      <c r="E44" s="33">
        <v>100</v>
      </c>
      <c r="F44" s="26" t="s">
        <v>76</v>
      </c>
      <c r="G44" s="26" t="s">
        <v>75</v>
      </c>
      <c r="H44" s="27" t="s">
        <v>55</v>
      </c>
      <c r="I44" s="27" t="s">
        <v>46</v>
      </c>
    </row>
    <row r="45" spans="2:9" ht="15.75" customHeight="1" x14ac:dyDescent="0.2">
      <c r="B45" s="28">
        <f>'119th'!A22</f>
        <v>83.333333333333343</v>
      </c>
      <c r="C45" s="33">
        <v>100</v>
      </c>
      <c r="D45" s="33">
        <v>75</v>
      </c>
      <c r="E45" s="33">
        <v>100</v>
      </c>
      <c r="F45" s="26" t="s">
        <v>49</v>
      </c>
      <c r="G45" s="26" t="s">
        <v>84</v>
      </c>
      <c r="H45" s="27" t="s">
        <v>85</v>
      </c>
      <c r="I45" s="27" t="s">
        <v>46</v>
      </c>
    </row>
    <row r="46" spans="2:9" ht="15.75" customHeight="1" x14ac:dyDescent="0.2">
      <c r="B46" s="28">
        <f>'119th'!A43</f>
        <v>83.333333333333343</v>
      </c>
      <c r="C46" s="33">
        <v>100</v>
      </c>
      <c r="D46" s="33">
        <v>73.68421052631578</v>
      </c>
      <c r="E46" s="33">
        <v>100</v>
      </c>
      <c r="F46" s="26" t="s">
        <v>135</v>
      </c>
      <c r="G46" s="26" t="s">
        <v>134</v>
      </c>
      <c r="H46" s="27" t="s">
        <v>124</v>
      </c>
      <c r="I46" s="27" t="s">
        <v>46</v>
      </c>
    </row>
    <row r="47" spans="2:9" ht="15.75" customHeight="1" x14ac:dyDescent="0.2">
      <c r="B47" s="28">
        <f>'119th'!A50</f>
        <v>83.333333333333343</v>
      </c>
      <c r="C47" s="33">
        <v>100</v>
      </c>
      <c r="D47" s="33">
        <v>75</v>
      </c>
      <c r="E47" s="33">
        <v>100</v>
      </c>
      <c r="F47" s="26" t="s">
        <v>81</v>
      </c>
      <c r="G47" s="26" t="s">
        <v>149</v>
      </c>
      <c r="H47" s="27" t="s">
        <v>150</v>
      </c>
      <c r="I47" s="27" t="s">
        <v>46</v>
      </c>
    </row>
    <row r="48" spans="2:9" ht="15.75" customHeight="1" x14ac:dyDescent="0.2">
      <c r="B48" s="28">
        <f>'119th'!A28</f>
        <v>83.050847457627114</v>
      </c>
      <c r="C48" s="33">
        <v>100</v>
      </c>
      <c r="D48" s="33">
        <v>75</v>
      </c>
      <c r="E48" s="33">
        <v>100</v>
      </c>
      <c r="F48" s="26" t="s">
        <v>67</v>
      </c>
      <c r="G48" s="26" t="s">
        <v>100</v>
      </c>
      <c r="H48" s="27" t="s">
        <v>53</v>
      </c>
      <c r="I48" s="27" t="s">
        <v>46</v>
      </c>
    </row>
    <row r="49" spans="2:9" ht="15.75" customHeight="1" x14ac:dyDescent="0.2">
      <c r="B49" s="28">
        <f>'119th'!A55</f>
        <v>83.050847457627114</v>
      </c>
      <c r="C49" s="33">
        <v>100</v>
      </c>
      <c r="D49" s="33">
        <v>74.358974358974365</v>
      </c>
      <c r="E49" s="33">
        <v>100</v>
      </c>
      <c r="F49" s="26" t="s">
        <v>159</v>
      </c>
      <c r="G49" s="26" t="s">
        <v>158</v>
      </c>
      <c r="H49" s="27" t="s">
        <v>142</v>
      </c>
      <c r="I49" s="27" t="s">
        <v>46</v>
      </c>
    </row>
    <row r="50" spans="2:9" ht="15.75" customHeight="1" x14ac:dyDescent="0.2">
      <c r="B50" s="28">
        <f>'119th'!A21</f>
        <v>82.758620689655174</v>
      </c>
      <c r="C50" s="33">
        <v>100</v>
      </c>
      <c r="D50" s="33">
        <v>70.588235294117652</v>
      </c>
      <c r="E50" s="33">
        <v>100</v>
      </c>
      <c r="F50" s="26" t="s">
        <v>61</v>
      </c>
      <c r="G50" s="26" t="s">
        <v>83</v>
      </c>
      <c r="H50" s="27" t="s">
        <v>74</v>
      </c>
      <c r="I50" s="27" t="s">
        <v>46</v>
      </c>
    </row>
    <row r="51" spans="2:9" ht="15.75" customHeight="1" x14ac:dyDescent="0.2">
      <c r="B51" s="28">
        <f>'119th'!A41</f>
        <v>82.758620689655174</v>
      </c>
      <c r="C51" s="33">
        <v>100</v>
      </c>
      <c r="D51" s="33">
        <v>74.358974358974365</v>
      </c>
      <c r="E51" s="33">
        <v>100</v>
      </c>
      <c r="F51" s="26" t="s">
        <v>129</v>
      </c>
      <c r="G51" s="26" t="s">
        <v>128</v>
      </c>
      <c r="H51" s="27" t="s">
        <v>130</v>
      </c>
      <c r="I51" s="27" t="s">
        <v>46</v>
      </c>
    </row>
    <row r="52" spans="2:9" ht="15.75" customHeight="1" x14ac:dyDescent="0.2">
      <c r="B52" s="28">
        <f>'119th'!A47</f>
        <v>82.758620689655174</v>
      </c>
      <c r="C52" s="33">
        <v>100</v>
      </c>
      <c r="D52" s="33">
        <v>75</v>
      </c>
      <c r="E52" s="33">
        <v>100</v>
      </c>
      <c r="F52" s="26" t="s">
        <v>144</v>
      </c>
      <c r="G52" s="26" t="s">
        <v>143</v>
      </c>
      <c r="H52" s="27" t="s">
        <v>127</v>
      </c>
      <c r="I52" s="27" t="s">
        <v>46</v>
      </c>
    </row>
    <row r="53" spans="2:9" ht="15.75" customHeight="1" x14ac:dyDescent="0.2">
      <c r="B53" s="28">
        <f>'119th'!A40</f>
        <v>81.818181818181827</v>
      </c>
      <c r="C53" s="33">
        <v>100</v>
      </c>
      <c r="D53" s="33">
        <v>75</v>
      </c>
      <c r="E53" s="33">
        <v>100</v>
      </c>
      <c r="F53" s="26" t="s">
        <v>126</v>
      </c>
      <c r="G53" s="26" t="s">
        <v>125</v>
      </c>
      <c r="H53" s="27" t="s">
        <v>127</v>
      </c>
      <c r="I53" s="27" t="s">
        <v>46</v>
      </c>
    </row>
    <row r="54" spans="2:9" ht="15.75" customHeight="1" x14ac:dyDescent="0.2">
      <c r="B54" s="28">
        <f>'119th'!A57</f>
        <v>81.818181818181827</v>
      </c>
      <c r="C54" s="33">
        <v>100</v>
      </c>
      <c r="D54" s="33">
        <v>68.75</v>
      </c>
      <c r="E54" s="33">
        <v>100</v>
      </c>
      <c r="F54" s="26" t="s">
        <v>162</v>
      </c>
      <c r="G54" s="26" t="s">
        <v>161</v>
      </c>
      <c r="H54" s="27" t="s">
        <v>62</v>
      </c>
      <c r="I54" s="27" t="s">
        <v>46</v>
      </c>
    </row>
    <row r="55" spans="2:9" ht="15.75" customHeight="1" x14ac:dyDescent="0.2">
      <c r="B55" s="28">
        <f>'119th'!A37</f>
        <v>81.481481481481481</v>
      </c>
      <c r="C55" s="33">
        <v>100</v>
      </c>
      <c r="D55" s="33">
        <v>71.428571428571431</v>
      </c>
      <c r="E55" s="33">
        <v>100</v>
      </c>
      <c r="F55" s="26" t="s">
        <v>81</v>
      </c>
      <c r="G55" s="26" t="s">
        <v>119</v>
      </c>
      <c r="H55" s="27" t="s">
        <v>85</v>
      </c>
      <c r="I55" s="27" t="s">
        <v>46</v>
      </c>
    </row>
    <row r="56" spans="2:9" ht="15.75" customHeight="1" x14ac:dyDescent="0.2">
      <c r="B56" s="28">
        <f>'119th'!A16</f>
        <v>76.923076923076934</v>
      </c>
      <c r="C56" s="33">
        <v>70.588235294117652</v>
      </c>
      <c r="D56" s="33">
        <v>75</v>
      </c>
      <c r="E56" s="33">
        <v>100</v>
      </c>
      <c r="F56" s="26" t="s">
        <v>70</v>
      </c>
      <c r="G56" s="26" t="s">
        <v>69</v>
      </c>
      <c r="H56" s="27" t="s">
        <v>71</v>
      </c>
      <c r="I56" s="27" t="s">
        <v>46</v>
      </c>
    </row>
    <row r="57" spans="2:9" ht="15.75" customHeight="1" x14ac:dyDescent="0.2">
      <c r="B57" s="28">
        <f>'119th'!A46</f>
        <v>64.912280701754383</v>
      </c>
      <c r="C57" s="33">
        <v>54.54545454545454</v>
      </c>
      <c r="D57" s="33">
        <v>60.526315789473685</v>
      </c>
      <c r="E57" s="33">
        <v>100</v>
      </c>
      <c r="F57" s="26" t="s">
        <v>141</v>
      </c>
      <c r="G57" s="26" t="s">
        <v>140</v>
      </c>
      <c r="H57" s="27" t="s">
        <v>142</v>
      </c>
      <c r="I57" s="27" t="s">
        <v>46</v>
      </c>
    </row>
    <row r="58" spans="2:9" ht="15.75" customHeight="1" x14ac:dyDescent="0.2">
      <c r="B58" s="28">
        <f>'119th'!A81</f>
        <v>28.125</v>
      </c>
      <c r="C58" s="33">
        <v>0</v>
      </c>
      <c r="D58" s="33">
        <v>38.461538461538467</v>
      </c>
      <c r="E58" s="33">
        <v>37.5</v>
      </c>
      <c r="F58" s="26" t="s">
        <v>157</v>
      </c>
      <c r="G58" s="26" t="s">
        <v>220</v>
      </c>
      <c r="H58" s="27" t="s">
        <v>221</v>
      </c>
      <c r="I58" s="27" t="s">
        <v>177</v>
      </c>
    </row>
    <row r="59" spans="2:9" ht="15.75" customHeight="1" x14ac:dyDescent="0.2">
      <c r="B59" s="28">
        <f>'119th'!A73</f>
        <v>27.692307692307693</v>
      </c>
      <c r="C59" s="33">
        <v>0</v>
      </c>
      <c r="D59" s="33">
        <v>37.5</v>
      </c>
      <c r="E59" s="33">
        <v>37.5</v>
      </c>
      <c r="F59" s="26" t="s">
        <v>201</v>
      </c>
      <c r="G59" s="26" t="s">
        <v>200</v>
      </c>
      <c r="H59" s="27" t="s">
        <v>199</v>
      </c>
      <c r="I59" s="27" t="s">
        <v>177</v>
      </c>
    </row>
    <row r="60" spans="2:9" ht="15.75" customHeight="1" x14ac:dyDescent="0.2">
      <c r="B60" s="28">
        <f>'119th'!A61</f>
        <v>26.153846153846157</v>
      </c>
      <c r="C60" s="33">
        <v>11.76470588235294</v>
      </c>
      <c r="D60" s="33">
        <v>35</v>
      </c>
      <c r="E60" s="33">
        <v>12.5</v>
      </c>
      <c r="F60" s="26" t="s">
        <v>170</v>
      </c>
      <c r="G60" s="26" t="s">
        <v>169</v>
      </c>
      <c r="H60" s="27" t="s">
        <v>71</v>
      </c>
      <c r="I60" s="27" t="s">
        <v>171</v>
      </c>
    </row>
    <row r="61" spans="2:9" ht="15.75" customHeight="1" x14ac:dyDescent="0.2">
      <c r="B61" s="28">
        <f>'119th'!A77</f>
        <v>26.153846153846157</v>
      </c>
      <c r="C61" s="33">
        <v>0</v>
      </c>
      <c r="D61" s="33">
        <v>35</v>
      </c>
      <c r="E61" s="33">
        <v>37.5</v>
      </c>
      <c r="F61" s="26" t="s">
        <v>210</v>
      </c>
      <c r="G61" s="26" t="s">
        <v>209</v>
      </c>
      <c r="H61" s="27" t="s">
        <v>211</v>
      </c>
      <c r="I61" s="27" t="s">
        <v>177</v>
      </c>
    </row>
    <row r="62" spans="2:9" ht="15.75" customHeight="1" x14ac:dyDescent="0.2">
      <c r="B62" s="28">
        <f>'119th'!A98</f>
        <v>25</v>
      </c>
      <c r="C62" s="33">
        <v>0</v>
      </c>
      <c r="D62" s="33">
        <v>33.333333333333329</v>
      </c>
      <c r="E62" s="33">
        <v>37.5</v>
      </c>
      <c r="F62" s="26" t="s">
        <v>261</v>
      </c>
      <c r="G62" s="26" t="s">
        <v>260</v>
      </c>
      <c r="H62" s="27" t="s">
        <v>211</v>
      </c>
      <c r="I62" s="27" t="s">
        <v>177</v>
      </c>
    </row>
    <row r="63" spans="2:9" ht="15.75" customHeight="1" x14ac:dyDescent="0.2">
      <c r="B63" s="28">
        <f>'119th'!A106</f>
        <v>23.4375</v>
      </c>
      <c r="C63" s="33">
        <v>0</v>
      </c>
      <c r="D63" s="33">
        <v>33.333333333333329</v>
      </c>
      <c r="E63" s="33">
        <v>25</v>
      </c>
      <c r="F63" s="26" t="s">
        <v>277</v>
      </c>
      <c r="G63" s="26" t="s">
        <v>276</v>
      </c>
      <c r="H63" s="27" t="s">
        <v>251</v>
      </c>
      <c r="I63" s="27" t="s">
        <v>177</v>
      </c>
    </row>
    <row r="64" spans="2:9" ht="15.75" customHeight="1" x14ac:dyDescent="0.2">
      <c r="B64" s="28">
        <f>'119th'!A84</f>
        <v>21.666666666666668</v>
      </c>
      <c r="C64" s="33">
        <v>0</v>
      </c>
      <c r="D64" s="33">
        <v>34.285714285714285</v>
      </c>
      <c r="E64" s="33">
        <v>12.5</v>
      </c>
      <c r="F64" s="26" t="s">
        <v>227</v>
      </c>
      <c r="G64" s="26" t="s">
        <v>226</v>
      </c>
      <c r="H64" s="27" t="s">
        <v>228</v>
      </c>
      <c r="I64" s="27" t="s">
        <v>177</v>
      </c>
    </row>
    <row r="65" spans="2:9" ht="15.75" customHeight="1" x14ac:dyDescent="0.2">
      <c r="B65" s="28">
        <f>'119th'!A105</f>
        <v>21.666666666666668</v>
      </c>
      <c r="C65" s="33">
        <v>8.3333333333333321</v>
      </c>
      <c r="D65" s="33">
        <v>27.500000000000004</v>
      </c>
      <c r="E65" s="33">
        <v>12.5</v>
      </c>
      <c r="F65" s="26" t="s">
        <v>275</v>
      </c>
      <c r="G65" s="26" t="s">
        <v>274</v>
      </c>
      <c r="H65" s="27" t="s">
        <v>173</v>
      </c>
      <c r="I65" s="27" t="s">
        <v>177</v>
      </c>
    </row>
    <row r="66" spans="2:9" ht="15.75" customHeight="1" x14ac:dyDescent="0.2">
      <c r="B66" s="28">
        <f>'119th'!A82</f>
        <v>20</v>
      </c>
      <c r="C66" s="33">
        <v>0</v>
      </c>
      <c r="D66" s="33">
        <v>30</v>
      </c>
      <c r="E66" s="33">
        <v>12.5</v>
      </c>
      <c r="F66" s="26" t="s">
        <v>223</v>
      </c>
      <c r="G66" s="26" t="s">
        <v>222</v>
      </c>
      <c r="H66" s="27" t="s">
        <v>205</v>
      </c>
      <c r="I66" s="27" t="s">
        <v>177</v>
      </c>
    </row>
    <row r="67" spans="2:9" ht="15.75" customHeight="1" x14ac:dyDescent="0.2">
      <c r="B67" s="28">
        <f>'119th'!A94</f>
        <v>20</v>
      </c>
      <c r="C67" s="33">
        <v>0</v>
      </c>
      <c r="D67" s="33">
        <v>30</v>
      </c>
      <c r="E67" s="33">
        <v>0</v>
      </c>
      <c r="F67" s="26" t="s">
        <v>253</v>
      </c>
      <c r="G67" s="26" t="s">
        <v>252</v>
      </c>
      <c r="H67" s="27" t="s">
        <v>59</v>
      </c>
      <c r="I67" s="27" t="s">
        <v>177</v>
      </c>
    </row>
    <row r="68" spans="2:9" ht="15.75" customHeight="1" x14ac:dyDescent="0.2">
      <c r="B68" s="28">
        <f>'119th'!A70</f>
        <v>18.75</v>
      </c>
      <c r="C68" s="33">
        <v>0</v>
      </c>
      <c r="D68" s="33">
        <v>30.76923076923077</v>
      </c>
      <c r="E68" s="33">
        <v>0</v>
      </c>
      <c r="F68" s="26" t="s">
        <v>195</v>
      </c>
      <c r="G68" s="26" t="s">
        <v>194</v>
      </c>
      <c r="H68" s="27" t="s">
        <v>187</v>
      </c>
      <c r="I68" s="27" t="s">
        <v>177</v>
      </c>
    </row>
    <row r="69" spans="2:9" ht="15.75" customHeight="1" x14ac:dyDescent="0.2">
      <c r="B69" s="28">
        <f>'119th'!A96</f>
        <v>18.75</v>
      </c>
      <c r="C69" s="33">
        <v>0</v>
      </c>
      <c r="D69" s="33">
        <v>30.76923076923077</v>
      </c>
      <c r="E69" s="33">
        <v>0</v>
      </c>
      <c r="F69" s="26" t="s">
        <v>257</v>
      </c>
      <c r="G69" s="26" t="s">
        <v>256</v>
      </c>
      <c r="H69" s="27" t="s">
        <v>245</v>
      </c>
      <c r="I69" s="27" t="s">
        <v>177</v>
      </c>
    </row>
    <row r="70" spans="2:9" ht="15.75" customHeight="1" x14ac:dyDescent="0.2">
      <c r="B70" s="28">
        <f>'119th'!A72</f>
        <v>18.64406779661017</v>
      </c>
      <c r="C70" s="33">
        <v>0</v>
      </c>
      <c r="D70" s="33">
        <v>29.411764705882355</v>
      </c>
      <c r="E70" s="33">
        <v>12.5</v>
      </c>
      <c r="F70" s="26" t="s">
        <v>179</v>
      </c>
      <c r="G70" s="26" t="s">
        <v>198</v>
      </c>
      <c r="H70" s="27" t="s">
        <v>199</v>
      </c>
      <c r="I70" s="27" t="s">
        <v>177</v>
      </c>
    </row>
    <row r="71" spans="2:9" ht="15.75" customHeight="1" x14ac:dyDescent="0.2">
      <c r="B71" s="28">
        <f>'119th'!A75</f>
        <v>18.461538461538463</v>
      </c>
      <c r="C71" s="33">
        <v>0</v>
      </c>
      <c r="D71" s="33">
        <v>30</v>
      </c>
      <c r="E71" s="33">
        <v>0</v>
      </c>
      <c r="F71" s="26" t="s">
        <v>204</v>
      </c>
      <c r="G71" s="26" t="s">
        <v>203</v>
      </c>
      <c r="H71" s="27" t="s">
        <v>205</v>
      </c>
      <c r="I71" s="27" t="s">
        <v>177</v>
      </c>
    </row>
    <row r="72" spans="2:9" ht="15.75" customHeight="1" x14ac:dyDescent="0.2">
      <c r="B72" s="28">
        <f>'119th'!A92</f>
        <v>18.461538461538463</v>
      </c>
      <c r="C72" s="33">
        <v>0</v>
      </c>
      <c r="D72" s="33">
        <v>30</v>
      </c>
      <c r="E72" s="33">
        <v>0</v>
      </c>
      <c r="F72" s="26" t="s">
        <v>247</v>
      </c>
      <c r="G72" s="26" t="s">
        <v>246</v>
      </c>
      <c r="H72" s="27" t="s">
        <v>248</v>
      </c>
      <c r="I72" s="27" t="s">
        <v>177</v>
      </c>
    </row>
    <row r="73" spans="2:9" ht="15.75" customHeight="1" x14ac:dyDescent="0.2">
      <c r="B73" s="28">
        <f>'119th'!A93</f>
        <v>18.461538461538463</v>
      </c>
      <c r="C73" s="33">
        <v>0</v>
      </c>
      <c r="D73" s="33">
        <v>30</v>
      </c>
      <c r="E73" s="33">
        <v>0</v>
      </c>
      <c r="F73" s="26" t="s">
        <v>250</v>
      </c>
      <c r="G73" s="26" t="s">
        <v>249</v>
      </c>
      <c r="H73" s="27" t="s">
        <v>251</v>
      </c>
      <c r="I73" s="27" t="s">
        <v>177</v>
      </c>
    </row>
    <row r="74" spans="2:9" ht="15.75" customHeight="1" x14ac:dyDescent="0.2">
      <c r="B74" s="28">
        <f>'119th'!A68</f>
        <v>18.181818181818183</v>
      </c>
      <c r="C74" s="33">
        <v>0</v>
      </c>
      <c r="D74" s="33">
        <v>33.333333333333329</v>
      </c>
      <c r="E74" s="33">
        <v>0</v>
      </c>
      <c r="F74" s="26" t="s">
        <v>189</v>
      </c>
      <c r="G74" s="26" t="s">
        <v>188</v>
      </c>
      <c r="H74" s="27" t="s">
        <v>190</v>
      </c>
      <c r="I74" s="27" t="s">
        <v>177</v>
      </c>
    </row>
    <row r="75" spans="2:9" ht="15.75" customHeight="1" x14ac:dyDescent="0.2">
      <c r="B75" s="28">
        <f>'119th'!A78</f>
        <v>17.1875</v>
      </c>
      <c r="C75" s="33">
        <v>0</v>
      </c>
      <c r="D75" s="33">
        <v>28.205128205128204</v>
      </c>
      <c r="E75" s="33">
        <v>0</v>
      </c>
      <c r="F75" s="26" t="s">
        <v>213</v>
      </c>
      <c r="G75" s="26" t="s">
        <v>212</v>
      </c>
      <c r="H75" s="27" t="s">
        <v>214</v>
      </c>
      <c r="I75" s="27" t="s">
        <v>177</v>
      </c>
    </row>
    <row r="76" spans="2:9" ht="15.75" customHeight="1" x14ac:dyDescent="0.2">
      <c r="B76" s="28">
        <f>'119th'!A80</f>
        <v>17.1875</v>
      </c>
      <c r="C76" s="33">
        <v>0</v>
      </c>
      <c r="D76" s="33">
        <v>27.500000000000004</v>
      </c>
      <c r="E76" s="33">
        <v>0</v>
      </c>
      <c r="F76" s="26" t="s">
        <v>218</v>
      </c>
      <c r="G76" s="26" t="s">
        <v>217</v>
      </c>
      <c r="H76" s="27" t="s">
        <v>219</v>
      </c>
      <c r="I76" s="27" t="s">
        <v>177</v>
      </c>
    </row>
    <row r="77" spans="2:9" ht="15.75" customHeight="1" x14ac:dyDescent="0.2">
      <c r="B77" s="28">
        <f>'119th'!A71</f>
        <v>16.666666666666664</v>
      </c>
      <c r="C77" s="33">
        <v>0</v>
      </c>
      <c r="D77" s="33">
        <v>28.571428571428569</v>
      </c>
      <c r="E77" s="33">
        <v>0</v>
      </c>
      <c r="F77" s="26" t="s">
        <v>197</v>
      </c>
      <c r="G77" s="26" t="s">
        <v>196</v>
      </c>
      <c r="H77" s="27" t="s">
        <v>59</v>
      </c>
      <c r="I77" s="27" t="s">
        <v>177</v>
      </c>
    </row>
    <row r="78" spans="2:9" ht="15.75" customHeight="1" x14ac:dyDescent="0.2">
      <c r="B78" s="28">
        <f>'119th'!A89</f>
        <v>16.666666666666664</v>
      </c>
      <c r="C78" s="33">
        <v>0</v>
      </c>
      <c r="D78" s="33">
        <v>25</v>
      </c>
      <c r="E78" s="33">
        <v>0</v>
      </c>
      <c r="F78" s="26" t="s">
        <v>240</v>
      </c>
      <c r="G78" s="26" t="s">
        <v>239</v>
      </c>
      <c r="H78" s="27" t="s">
        <v>193</v>
      </c>
      <c r="I78" s="27" t="s">
        <v>177</v>
      </c>
    </row>
    <row r="79" spans="2:9" ht="15.75" customHeight="1" x14ac:dyDescent="0.2">
      <c r="B79" s="28">
        <f>'119th'!A100</f>
        <v>16.666666666666664</v>
      </c>
      <c r="C79" s="33">
        <v>0</v>
      </c>
      <c r="D79" s="33">
        <v>25</v>
      </c>
      <c r="E79" s="33">
        <v>0</v>
      </c>
      <c r="F79" s="26" t="s">
        <v>265</v>
      </c>
      <c r="G79" s="26" t="s">
        <v>264</v>
      </c>
      <c r="H79" s="27" t="s">
        <v>248</v>
      </c>
      <c r="I79" s="27" t="s">
        <v>177</v>
      </c>
    </row>
    <row r="80" spans="2:9" ht="15.75" customHeight="1" x14ac:dyDescent="0.2">
      <c r="B80" s="28">
        <f>'119th'!A101</f>
        <v>16.393442622950818</v>
      </c>
      <c r="C80" s="33">
        <v>0</v>
      </c>
      <c r="D80" s="33">
        <v>25.641025641025639</v>
      </c>
      <c r="E80" s="33">
        <v>0</v>
      </c>
      <c r="F80" s="26" t="s">
        <v>267</v>
      </c>
      <c r="G80" s="26" t="s">
        <v>266</v>
      </c>
      <c r="H80" s="27" t="s">
        <v>176</v>
      </c>
      <c r="I80" s="27" t="s">
        <v>177</v>
      </c>
    </row>
    <row r="81" spans="2:24" ht="18.75" customHeight="1" x14ac:dyDescent="0.2">
      <c r="B81" s="28">
        <f>'119th'!A76</f>
        <v>15.873015873015872</v>
      </c>
      <c r="C81" s="33">
        <v>0</v>
      </c>
      <c r="D81" s="33">
        <v>25</v>
      </c>
      <c r="E81" s="33">
        <v>0</v>
      </c>
      <c r="F81" s="26" t="s">
        <v>207</v>
      </c>
      <c r="G81" s="26" t="s">
        <v>206</v>
      </c>
      <c r="H81" s="27" t="s">
        <v>208</v>
      </c>
      <c r="I81" s="27" t="s">
        <v>177</v>
      </c>
    </row>
    <row r="82" spans="2:24" ht="18" customHeight="1" x14ac:dyDescent="0.2">
      <c r="B82" s="28">
        <f>'119th'!A83</f>
        <v>15.873015873015872</v>
      </c>
      <c r="C82" s="33">
        <v>0</v>
      </c>
      <c r="D82" s="33">
        <v>25</v>
      </c>
      <c r="E82" s="33">
        <v>0</v>
      </c>
      <c r="F82" s="26" t="s">
        <v>225</v>
      </c>
      <c r="G82" s="26" t="s">
        <v>224</v>
      </c>
      <c r="H82" s="27" t="s">
        <v>190</v>
      </c>
      <c r="I82" s="27" t="s">
        <v>177</v>
      </c>
    </row>
    <row r="83" spans="2:24" ht="15.75" customHeight="1" x14ac:dyDescent="0.2">
      <c r="B83" s="28">
        <f>'119th'!A85</f>
        <v>15.873015873015872</v>
      </c>
      <c r="C83" s="33">
        <v>0</v>
      </c>
      <c r="D83" s="33">
        <v>25</v>
      </c>
      <c r="E83" s="33">
        <v>0</v>
      </c>
      <c r="F83" s="26" t="s">
        <v>230</v>
      </c>
      <c r="G83" s="26" t="s">
        <v>229</v>
      </c>
      <c r="H83" s="27" t="s">
        <v>214</v>
      </c>
      <c r="I83" s="27" t="s">
        <v>177</v>
      </c>
    </row>
    <row r="84" spans="2:24" ht="15.75" customHeight="1" x14ac:dyDescent="0.2">
      <c r="B84" s="28">
        <f>'119th'!A88</f>
        <v>15.873015873015872</v>
      </c>
      <c r="C84" s="33">
        <v>0</v>
      </c>
      <c r="D84" s="33">
        <v>25.641025641025639</v>
      </c>
      <c r="E84" s="33">
        <v>0</v>
      </c>
      <c r="F84" s="26" t="s">
        <v>238</v>
      </c>
      <c r="G84" s="26" t="s">
        <v>237</v>
      </c>
      <c r="H84" s="27" t="s">
        <v>185</v>
      </c>
      <c r="I84" s="27" t="s">
        <v>177</v>
      </c>
    </row>
    <row r="85" spans="2:24" ht="17.25" customHeight="1" x14ac:dyDescent="0.2">
      <c r="B85" s="28">
        <f>'119th'!A107</f>
        <v>15.873015873015872</v>
      </c>
      <c r="C85" s="33">
        <v>0</v>
      </c>
      <c r="D85" s="33">
        <v>25</v>
      </c>
      <c r="E85" s="33">
        <v>0</v>
      </c>
      <c r="F85" s="26" t="s">
        <v>112</v>
      </c>
      <c r="G85" s="26" t="s">
        <v>278</v>
      </c>
      <c r="H85" s="27" t="s">
        <v>236</v>
      </c>
      <c r="I85" s="27" t="s">
        <v>177</v>
      </c>
    </row>
    <row r="86" spans="2:24" ht="15.75" customHeight="1" x14ac:dyDescent="0.2">
      <c r="B86" s="28">
        <f>'119th'!A67</f>
        <v>15.625</v>
      </c>
      <c r="C86" s="33">
        <v>0</v>
      </c>
      <c r="D86" s="33">
        <v>25</v>
      </c>
      <c r="E86" s="33">
        <v>0</v>
      </c>
      <c r="F86" s="26" t="s">
        <v>141</v>
      </c>
      <c r="G86" s="26" t="s">
        <v>186</v>
      </c>
      <c r="H86" s="27" t="s">
        <v>187</v>
      </c>
      <c r="I86" s="27" t="s">
        <v>177</v>
      </c>
    </row>
    <row r="87" spans="2:24" ht="15.75" customHeight="1" x14ac:dyDescent="0.2">
      <c r="B87" s="28">
        <f>'119th'!A90</f>
        <v>15.625</v>
      </c>
      <c r="C87" s="33">
        <v>0</v>
      </c>
      <c r="D87" s="33">
        <v>25</v>
      </c>
      <c r="E87" s="33">
        <v>0</v>
      </c>
      <c r="F87" s="26" t="s">
        <v>106</v>
      </c>
      <c r="G87" s="26" t="s">
        <v>241</v>
      </c>
      <c r="H87" s="27" t="s">
        <v>242</v>
      </c>
      <c r="I87" s="27" t="s">
        <v>177</v>
      </c>
    </row>
    <row r="88" spans="2:24" ht="15.75" customHeight="1" x14ac:dyDescent="0.2">
      <c r="B88" s="28">
        <f>'119th'!A99</f>
        <v>15.625</v>
      </c>
      <c r="C88" s="33">
        <v>0</v>
      </c>
      <c r="D88" s="33">
        <v>25</v>
      </c>
      <c r="E88" s="33">
        <v>0</v>
      </c>
      <c r="F88" s="26" t="s">
        <v>263</v>
      </c>
      <c r="G88" s="26" t="s">
        <v>262</v>
      </c>
      <c r="H88" s="27" t="s">
        <v>228</v>
      </c>
      <c r="I88" s="27" t="s">
        <v>177</v>
      </c>
    </row>
    <row r="89" spans="2:24" ht="15.75" customHeight="1" x14ac:dyDescent="0.2">
      <c r="B89" s="28">
        <f>'119th'!A102</f>
        <v>15.625</v>
      </c>
      <c r="C89" s="33">
        <v>0</v>
      </c>
      <c r="D89" s="33">
        <v>25.641025641025639</v>
      </c>
      <c r="E89" s="33">
        <v>0</v>
      </c>
      <c r="F89" s="26" t="s">
        <v>269</v>
      </c>
      <c r="G89" s="26" t="s">
        <v>268</v>
      </c>
      <c r="H89" s="27" t="s">
        <v>221</v>
      </c>
      <c r="I89" s="27" t="s">
        <v>177</v>
      </c>
    </row>
    <row r="90" spans="2:24" ht="15.75" customHeight="1" x14ac:dyDescent="0.2">
      <c r="B90" s="28">
        <f>'119th'!A62</f>
        <v>15.384615384615385</v>
      </c>
      <c r="C90" s="33">
        <v>0</v>
      </c>
      <c r="D90" s="33">
        <v>25</v>
      </c>
      <c r="E90" s="33">
        <v>0</v>
      </c>
      <c r="F90" s="26" t="s">
        <v>137</v>
      </c>
      <c r="G90" s="26" t="s">
        <v>172</v>
      </c>
      <c r="H90" s="27" t="s">
        <v>173</v>
      </c>
      <c r="I90" s="27" t="s">
        <v>171</v>
      </c>
    </row>
    <row r="91" spans="2:24" ht="15.75" customHeight="1" x14ac:dyDescent="0.2">
      <c r="B91" s="28">
        <f>'119th'!A63</f>
        <v>15.384615384615385</v>
      </c>
      <c r="C91" s="33">
        <v>0</v>
      </c>
      <c r="D91" s="33">
        <v>25</v>
      </c>
      <c r="E91" s="33">
        <v>0</v>
      </c>
      <c r="F91" s="26" t="s">
        <v>175</v>
      </c>
      <c r="G91" s="26" t="s">
        <v>174</v>
      </c>
      <c r="H91" s="27" t="s">
        <v>176</v>
      </c>
      <c r="I91" s="27" t="s">
        <v>177</v>
      </c>
    </row>
    <row r="92" spans="2:24" ht="15.75" customHeight="1" x14ac:dyDescent="0.2">
      <c r="B92" s="28">
        <f>'119th'!A64</f>
        <v>15.384615384615385</v>
      </c>
      <c r="C92" s="33">
        <v>0</v>
      </c>
      <c r="D92" s="33">
        <v>25</v>
      </c>
      <c r="E92" s="33">
        <v>0</v>
      </c>
      <c r="F92" s="26" t="s">
        <v>179</v>
      </c>
      <c r="G92" s="26" t="s">
        <v>178</v>
      </c>
      <c r="H92" s="27" t="s">
        <v>113</v>
      </c>
      <c r="I92" s="27" t="s">
        <v>177</v>
      </c>
    </row>
    <row r="93" spans="2:24" ht="15.75" customHeight="1" x14ac:dyDescent="0.2">
      <c r="B93" s="28">
        <f>'119th'!A65</f>
        <v>15.384615384615385</v>
      </c>
      <c r="C93" s="33">
        <v>0</v>
      </c>
      <c r="D93" s="33">
        <v>25</v>
      </c>
      <c r="E93" s="33">
        <v>0</v>
      </c>
      <c r="F93" s="26" t="s">
        <v>181</v>
      </c>
      <c r="G93" s="26" t="s">
        <v>180</v>
      </c>
      <c r="H93" s="27" t="s">
        <v>182</v>
      </c>
      <c r="I93" s="27" t="s">
        <v>177</v>
      </c>
    </row>
    <row r="94" spans="2:24" ht="15.75" customHeight="1" x14ac:dyDescent="0.2">
      <c r="B94" s="28">
        <f>'119th'!A66</f>
        <v>15.384615384615385</v>
      </c>
      <c r="C94" s="33">
        <v>0</v>
      </c>
      <c r="D94" s="33">
        <v>25</v>
      </c>
      <c r="E94" s="33">
        <v>0</v>
      </c>
      <c r="F94" s="26" t="s">
        <v>184</v>
      </c>
      <c r="G94" s="26" t="s">
        <v>183</v>
      </c>
      <c r="H94" s="27" t="s">
        <v>185</v>
      </c>
      <c r="I94" s="27" t="s">
        <v>177</v>
      </c>
      <c r="Q94" s="36" t="s">
        <v>424</v>
      </c>
      <c r="R94" s="42" t="s">
        <v>425</v>
      </c>
      <c r="S94" s="42" t="s">
        <v>426</v>
      </c>
      <c r="T94" s="42" t="s">
        <v>427</v>
      </c>
      <c r="U94" s="40" t="s">
        <v>292</v>
      </c>
      <c r="V94" s="41"/>
      <c r="W94" s="38" t="s">
        <v>24</v>
      </c>
      <c r="X94" s="38" t="s">
        <v>25</v>
      </c>
    </row>
    <row r="95" spans="2:24" ht="15.75" customHeight="1" x14ac:dyDescent="0.2">
      <c r="B95" s="28">
        <f>'119th'!A69</f>
        <v>15.384615384615385</v>
      </c>
      <c r="C95" s="33">
        <v>0</v>
      </c>
      <c r="D95" s="33">
        <v>25</v>
      </c>
      <c r="E95" s="33">
        <v>0</v>
      </c>
      <c r="F95" s="26" t="s">
        <v>192</v>
      </c>
      <c r="G95" s="26" t="s">
        <v>191</v>
      </c>
      <c r="H95" s="27" t="s">
        <v>193</v>
      </c>
      <c r="I95" s="27" t="s">
        <v>177</v>
      </c>
      <c r="Q95" s="37"/>
      <c r="R95" s="42"/>
      <c r="S95" s="42"/>
      <c r="T95" s="42"/>
      <c r="U95" s="34" t="s">
        <v>293</v>
      </c>
      <c r="V95" s="25" t="s">
        <v>294</v>
      </c>
      <c r="W95" s="39"/>
      <c r="X95" s="39"/>
    </row>
    <row r="96" spans="2:24" ht="15.75" customHeight="1" x14ac:dyDescent="0.2">
      <c r="B96" s="28">
        <f>'119th'!A79</f>
        <v>15.384615384615385</v>
      </c>
      <c r="C96" s="33">
        <v>0</v>
      </c>
      <c r="D96" s="33">
        <v>25</v>
      </c>
      <c r="E96" s="33">
        <v>0</v>
      </c>
      <c r="F96" s="26" t="s">
        <v>216</v>
      </c>
      <c r="G96" s="26" t="s">
        <v>215</v>
      </c>
      <c r="H96" s="27" t="s">
        <v>182</v>
      </c>
      <c r="I96" s="27" t="s">
        <v>177</v>
      </c>
      <c r="Q96" s="28">
        <f>'119th'!P129</f>
        <v>0</v>
      </c>
      <c r="R96" s="35">
        <v>100</v>
      </c>
      <c r="S96" s="35">
        <v>100</v>
      </c>
      <c r="T96" s="35">
        <v>100</v>
      </c>
      <c r="U96" s="26" t="s">
        <v>121</v>
      </c>
      <c r="V96" s="26" t="s">
        <v>120</v>
      </c>
      <c r="W96" s="27" t="s">
        <v>50</v>
      </c>
      <c r="X96" s="27" t="s">
        <v>46</v>
      </c>
    </row>
    <row r="97" spans="2:24" ht="15.75" customHeight="1" x14ac:dyDescent="0.2">
      <c r="B97" s="28">
        <f>'119th'!A86</f>
        <v>15.384615384615385</v>
      </c>
      <c r="C97" s="33">
        <v>0</v>
      </c>
      <c r="D97" s="33">
        <v>25</v>
      </c>
      <c r="E97" s="33">
        <v>0</v>
      </c>
      <c r="F97" s="26" t="s">
        <v>232</v>
      </c>
      <c r="G97" s="26" t="s">
        <v>231</v>
      </c>
      <c r="H97" s="27" t="s">
        <v>233</v>
      </c>
      <c r="I97" s="27" t="s">
        <v>177</v>
      </c>
      <c r="Q97" s="28" t="str">
        <f>'119th'!P99</f>
        <v>N</v>
      </c>
      <c r="R97" s="33">
        <v>100</v>
      </c>
      <c r="S97" s="33">
        <v>75</v>
      </c>
      <c r="T97" s="33">
        <v>100</v>
      </c>
      <c r="U97" s="26" t="s">
        <v>44</v>
      </c>
      <c r="V97" s="26" t="s">
        <v>43</v>
      </c>
      <c r="W97" s="27" t="s">
        <v>45</v>
      </c>
      <c r="X97" s="27" t="s">
        <v>46</v>
      </c>
    </row>
    <row r="98" spans="2:24" ht="15.75" customHeight="1" x14ac:dyDescent="0.2">
      <c r="B98" s="28">
        <f>'119th'!A87</f>
        <v>15.384615384615385</v>
      </c>
      <c r="C98" s="33">
        <v>0</v>
      </c>
      <c r="D98" s="33">
        <v>25</v>
      </c>
      <c r="E98" s="33">
        <v>0</v>
      </c>
      <c r="F98" s="26" t="s">
        <v>235</v>
      </c>
      <c r="G98" s="26" t="s">
        <v>234</v>
      </c>
      <c r="H98" s="27" t="s">
        <v>236</v>
      </c>
      <c r="I98" s="27" t="s">
        <v>177</v>
      </c>
      <c r="Q98" s="28" t="str">
        <f>'119th'!P100</f>
        <v>N</v>
      </c>
      <c r="R98" s="33">
        <v>100</v>
      </c>
      <c r="S98" s="33">
        <v>75</v>
      </c>
      <c r="T98" s="33">
        <v>100</v>
      </c>
      <c r="U98" s="26" t="s">
        <v>49</v>
      </c>
      <c r="V98" s="26" t="s">
        <v>48</v>
      </c>
      <c r="W98" s="27" t="s">
        <v>50</v>
      </c>
      <c r="X98" s="27" t="s">
        <v>46</v>
      </c>
    </row>
    <row r="99" spans="2:24" ht="15.75" customHeight="1" x14ac:dyDescent="0.2">
      <c r="B99" s="28">
        <f>'119th'!A91</f>
        <v>15.384615384615385</v>
      </c>
      <c r="C99" s="33">
        <v>0</v>
      </c>
      <c r="D99" s="33">
        <v>25</v>
      </c>
      <c r="E99" s="33">
        <v>0</v>
      </c>
      <c r="F99" s="26" t="s">
        <v>244</v>
      </c>
      <c r="G99" s="26" t="s">
        <v>243</v>
      </c>
      <c r="H99" s="27" t="s">
        <v>245</v>
      </c>
      <c r="I99" s="27" t="s">
        <v>177</v>
      </c>
      <c r="Q99" s="28" t="str">
        <f>'119th'!P102</f>
        <v>N</v>
      </c>
      <c r="R99" s="33">
        <v>100</v>
      </c>
      <c r="S99" s="33">
        <v>75</v>
      </c>
      <c r="T99" s="33">
        <v>100</v>
      </c>
      <c r="U99" s="26" t="s">
        <v>49</v>
      </c>
      <c r="V99" s="26" t="s">
        <v>54</v>
      </c>
      <c r="W99" s="27" t="s">
        <v>55</v>
      </c>
      <c r="X99" s="27" t="s">
        <v>46</v>
      </c>
    </row>
    <row r="100" spans="2:24" ht="15.75" customHeight="1" x14ac:dyDescent="0.2">
      <c r="B100" s="28">
        <f>'119th'!A95</f>
        <v>15.384615384615385</v>
      </c>
      <c r="C100" s="33">
        <v>0</v>
      </c>
      <c r="D100" s="33">
        <v>25</v>
      </c>
      <c r="E100" s="33">
        <v>0</v>
      </c>
      <c r="F100" s="26" t="s">
        <v>255</v>
      </c>
      <c r="G100" s="26" t="s">
        <v>254</v>
      </c>
      <c r="H100" s="27" t="s">
        <v>219</v>
      </c>
      <c r="I100" s="27" t="s">
        <v>177</v>
      </c>
      <c r="Q100" s="28" t="str">
        <f>'119th'!P104</f>
        <v>N</v>
      </c>
      <c r="R100" s="33">
        <v>100</v>
      </c>
      <c r="S100" s="33">
        <v>75</v>
      </c>
      <c r="T100" s="33">
        <v>100</v>
      </c>
      <c r="U100" s="26" t="s">
        <v>61</v>
      </c>
      <c r="V100" s="26" t="s">
        <v>60</v>
      </c>
      <c r="W100" s="27" t="s">
        <v>62</v>
      </c>
      <c r="X100" s="27" t="s">
        <v>46</v>
      </c>
    </row>
    <row r="101" spans="2:24" ht="15.75" customHeight="1" x14ac:dyDescent="0.2">
      <c r="B101" s="28">
        <f>'119th'!A97</f>
        <v>15.384615384615385</v>
      </c>
      <c r="C101" s="33">
        <v>0</v>
      </c>
      <c r="D101" s="33">
        <v>25</v>
      </c>
      <c r="E101" s="33">
        <v>0</v>
      </c>
      <c r="F101" s="26" t="s">
        <v>259</v>
      </c>
      <c r="G101" s="26" t="s">
        <v>258</v>
      </c>
      <c r="H101" s="27" t="s">
        <v>208</v>
      </c>
      <c r="I101" s="27" t="s">
        <v>177</v>
      </c>
      <c r="Q101" s="28">
        <f>'119th'!P108</f>
        <v>0</v>
      </c>
      <c r="R101" s="33">
        <v>100</v>
      </c>
      <c r="S101" s="33">
        <v>75</v>
      </c>
      <c r="T101" s="33">
        <v>100</v>
      </c>
      <c r="U101" s="26" t="s">
        <v>49</v>
      </c>
      <c r="V101" s="26" t="s">
        <v>73</v>
      </c>
      <c r="W101" s="27" t="s">
        <v>74</v>
      </c>
      <c r="X101" s="27" t="s">
        <v>46</v>
      </c>
    </row>
    <row r="102" spans="2:24" ht="15.75" customHeight="1" x14ac:dyDescent="0.2">
      <c r="B102" s="28">
        <f>'119th'!A103</f>
        <v>15.384615384615385</v>
      </c>
      <c r="C102" s="33">
        <v>0</v>
      </c>
      <c r="D102" s="33">
        <v>25</v>
      </c>
      <c r="E102" s="33">
        <v>0</v>
      </c>
      <c r="F102" s="26" t="s">
        <v>271</v>
      </c>
      <c r="G102" s="26" t="s">
        <v>270</v>
      </c>
      <c r="H102" s="27" t="s">
        <v>242</v>
      </c>
      <c r="I102" s="27" t="s">
        <v>177</v>
      </c>
      <c r="Q102" s="28">
        <f>'119th'!P116</f>
        <v>0</v>
      </c>
      <c r="R102" s="33">
        <v>100</v>
      </c>
      <c r="S102" s="33">
        <v>75</v>
      </c>
      <c r="T102" s="33">
        <v>100</v>
      </c>
      <c r="U102" s="26" t="s">
        <v>93</v>
      </c>
      <c r="V102" s="26" t="s">
        <v>92</v>
      </c>
      <c r="W102" s="27" t="s">
        <v>94</v>
      </c>
      <c r="X102" s="27" t="s">
        <v>46</v>
      </c>
    </row>
    <row r="103" spans="2:24" ht="15.75" customHeight="1" x14ac:dyDescent="0.2">
      <c r="B103" s="28">
        <f>'119th'!A104</f>
        <v>15.384615384615385</v>
      </c>
      <c r="C103" s="33">
        <v>0</v>
      </c>
      <c r="D103" s="33">
        <v>25</v>
      </c>
      <c r="E103" s="33">
        <v>0</v>
      </c>
      <c r="F103" s="26" t="s">
        <v>273</v>
      </c>
      <c r="G103" s="26" t="s">
        <v>272</v>
      </c>
      <c r="H103" s="27" t="s">
        <v>233</v>
      </c>
      <c r="I103" s="27" t="s">
        <v>177</v>
      </c>
      <c r="Q103" s="28">
        <f>'119th'!P118</f>
        <v>0</v>
      </c>
      <c r="R103" s="33">
        <v>100</v>
      </c>
      <c r="S103" s="33">
        <v>75</v>
      </c>
      <c r="T103" s="33">
        <v>100</v>
      </c>
      <c r="U103" s="26" t="s">
        <v>99</v>
      </c>
      <c r="V103" s="26" t="s">
        <v>98</v>
      </c>
      <c r="W103" s="27" t="s">
        <v>91</v>
      </c>
      <c r="X103" s="27" t="s">
        <v>46</v>
      </c>
    </row>
    <row r="104" spans="2:24" ht="15.75" customHeight="1" x14ac:dyDescent="0.2">
      <c r="B104" s="28">
        <f>'119th'!A74</f>
        <v>2.083333333333333</v>
      </c>
      <c r="C104" s="33">
        <v>0</v>
      </c>
      <c r="D104" s="33">
        <v>3.5714285714285712</v>
      </c>
      <c r="E104" s="33">
        <v>0</v>
      </c>
      <c r="F104" s="26" t="s">
        <v>49</v>
      </c>
      <c r="G104" s="26" t="s">
        <v>202</v>
      </c>
      <c r="H104" s="27" t="s">
        <v>130</v>
      </c>
      <c r="I104" s="27" t="s">
        <v>177</v>
      </c>
      <c r="Q104" s="28">
        <f>'119th'!P120</f>
        <v>0</v>
      </c>
      <c r="R104" s="33">
        <v>100</v>
      </c>
      <c r="S104" s="33">
        <v>75</v>
      </c>
      <c r="T104" s="33">
        <v>100</v>
      </c>
      <c r="U104" s="26" t="s">
        <v>102</v>
      </c>
      <c r="V104" s="26" t="s">
        <v>101</v>
      </c>
      <c r="W104" s="27" t="s">
        <v>103</v>
      </c>
      <c r="X104" s="27" t="s">
        <v>46</v>
      </c>
    </row>
    <row r="105" spans="2:24" ht="15.75" customHeight="1" x14ac:dyDescent="0.2">
      <c r="Q105" s="28">
        <f>'119th'!P121</f>
        <v>0</v>
      </c>
      <c r="R105" s="33">
        <v>100</v>
      </c>
      <c r="S105" s="33">
        <v>75</v>
      </c>
      <c r="T105" s="33">
        <v>100</v>
      </c>
      <c r="U105" s="26" t="s">
        <v>49</v>
      </c>
      <c r="V105" s="26" t="s">
        <v>104</v>
      </c>
      <c r="W105" s="27" t="s">
        <v>79</v>
      </c>
      <c r="X105" s="27" t="s">
        <v>46</v>
      </c>
    </row>
    <row r="106" spans="2:24" ht="15.75" customHeight="1" x14ac:dyDescent="0.2">
      <c r="Q106" s="28">
        <f>'119th'!P122</f>
        <v>0</v>
      </c>
      <c r="R106" s="33">
        <v>100</v>
      </c>
      <c r="S106" s="33">
        <v>75</v>
      </c>
      <c r="T106" s="33">
        <v>100</v>
      </c>
      <c r="U106" s="26" t="s">
        <v>106</v>
      </c>
      <c r="V106" s="26" t="s">
        <v>105</v>
      </c>
      <c r="W106" s="27" t="s">
        <v>107</v>
      </c>
      <c r="X106" s="27" t="s">
        <v>46</v>
      </c>
    </row>
    <row r="107" spans="2:24" ht="15.75" customHeight="1" x14ac:dyDescent="0.2">
      <c r="Q107" s="28">
        <f>'119th'!P124</f>
        <v>0</v>
      </c>
      <c r="R107" s="33">
        <v>100</v>
      </c>
      <c r="S107" s="33">
        <v>75</v>
      </c>
      <c r="T107" s="33">
        <v>100</v>
      </c>
      <c r="U107" s="26" t="s">
        <v>112</v>
      </c>
      <c r="V107" s="26" t="s">
        <v>111</v>
      </c>
      <c r="W107" s="27" t="s">
        <v>113</v>
      </c>
      <c r="X107" s="27" t="s">
        <v>46</v>
      </c>
    </row>
    <row r="108" spans="2:24" ht="15.75" customHeight="1" x14ac:dyDescent="0.2">
      <c r="Q108" s="28">
        <f>'119th'!P130</f>
        <v>0</v>
      </c>
      <c r="R108" s="33">
        <v>100</v>
      </c>
      <c r="S108" s="33">
        <v>75</v>
      </c>
      <c r="T108" s="33">
        <v>100</v>
      </c>
      <c r="U108" s="26" t="s">
        <v>123</v>
      </c>
      <c r="V108" s="26" t="s">
        <v>122</v>
      </c>
      <c r="W108" s="27" t="s">
        <v>124</v>
      </c>
      <c r="X108" s="27" t="s">
        <v>46</v>
      </c>
    </row>
    <row r="109" spans="2:24" ht="15.75" customHeight="1" x14ac:dyDescent="0.2">
      <c r="Q109" s="28">
        <f>'119th'!P139</f>
        <v>0</v>
      </c>
      <c r="R109" s="33">
        <v>100</v>
      </c>
      <c r="S109" s="33">
        <v>75</v>
      </c>
      <c r="T109" s="33">
        <v>100</v>
      </c>
      <c r="U109" s="26" t="s">
        <v>146</v>
      </c>
      <c r="V109" s="26" t="s">
        <v>145</v>
      </c>
      <c r="W109" s="27" t="s">
        <v>94</v>
      </c>
      <c r="X109" s="27" t="s">
        <v>46</v>
      </c>
    </row>
    <row r="110" spans="2:24" ht="15.75" customHeight="1" x14ac:dyDescent="0.2">
      <c r="Q110" s="28">
        <f>'119th'!P142</f>
        <v>0</v>
      </c>
      <c r="R110" s="33">
        <v>100</v>
      </c>
      <c r="S110" s="33">
        <v>75</v>
      </c>
      <c r="T110" s="33">
        <v>100</v>
      </c>
      <c r="U110" s="26" t="s">
        <v>152</v>
      </c>
      <c r="V110" s="26" t="s">
        <v>151</v>
      </c>
      <c r="W110" s="27" t="s">
        <v>103</v>
      </c>
      <c r="X110" s="27" t="s">
        <v>46</v>
      </c>
    </row>
    <row r="111" spans="2:24" ht="15.75" customHeight="1" x14ac:dyDescent="0.2">
      <c r="Q111" s="28">
        <f>'119th'!P147</f>
        <v>0</v>
      </c>
      <c r="R111" s="33">
        <v>100</v>
      </c>
      <c r="S111" s="33">
        <v>75</v>
      </c>
      <c r="T111" s="33">
        <v>100</v>
      </c>
      <c r="U111" s="26" t="s">
        <v>49</v>
      </c>
      <c r="V111" s="26" t="s">
        <v>160</v>
      </c>
      <c r="W111" s="27" t="s">
        <v>150</v>
      </c>
      <c r="X111" s="27" t="s">
        <v>46</v>
      </c>
    </row>
    <row r="112" spans="2:24" ht="15.75" customHeight="1" x14ac:dyDescent="0.2">
      <c r="Q112" s="28">
        <f>'119th'!P151</f>
        <v>0</v>
      </c>
      <c r="R112" s="33">
        <v>100</v>
      </c>
      <c r="S112" s="33">
        <v>75</v>
      </c>
      <c r="T112" s="33">
        <v>100</v>
      </c>
      <c r="U112" s="26" t="s">
        <v>168</v>
      </c>
      <c r="V112" s="26" t="s">
        <v>167</v>
      </c>
      <c r="W112" s="27" t="s">
        <v>45</v>
      </c>
      <c r="X112" s="27" t="s">
        <v>46</v>
      </c>
    </row>
    <row r="113" spans="17:24" ht="15.75" customHeight="1" x14ac:dyDescent="0.2">
      <c r="Q113" s="28" t="str">
        <f>'119th'!P101</f>
        <v>N</v>
      </c>
      <c r="R113" s="33">
        <v>100</v>
      </c>
      <c r="S113" s="33">
        <v>74.358974358974365</v>
      </c>
      <c r="T113" s="33">
        <v>100</v>
      </c>
      <c r="U113" s="26" t="s">
        <v>52</v>
      </c>
      <c r="V113" s="26" t="s">
        <v>51</v>
      </c>
      <c r="W113" s="27" t="s">
        <v>53</v>
      </c>
      <c r="X113" s="27" t="s">
        <v>46</v>
      </c>
    </row>
    <row r="114" spans="17:24" ht="15.75" customHeight="1" x14ac:dyDescent="0.2">
      <c r="Q114" s="28" t="str">
        <f>'119th'!P103</f>
        <v>N</v>
      </c>
      <c r="R114" s="33">
        <v>100</v>
      </c>
      <c r="S114" s="33">
        <v>75</v>
      </c>
      <c r="T114" s="33">
        <v>100</v>
      </c>
      <c r="U114" s="26" t="s">
        <v>57</v>
      </c>
      <c r="V114" s="26" t="s">
        <v>56</v>
      </c>
      <c r="W114" s="27" t="s">
        <v>58</v>
      </c>
      <c r="X114" s="27" t="s">
        <v>46</v>
      </c>
    </row>
    <row r="115" spans="17:24" ht="15.75" customHeight="1" x14ac:dyDescent="0.2">
      <c r="Q115" s="28" t="str">
        <f>'119th'!P106</f>
        <v>N</v>
      </c>
      <c r="R115" s="33">
        <v>100</v>
      </c>
      <c r="S115" s="33">
        <v>74.358974358974365</v>
      </c>
      <c r="T115" s="33">
        <v>100</v>
      </c>
      <c r="U115" s="26" t="s">
        <v>67</v>
      </c>
      <c r="V115" s="26" t="s">
        <v>66</v>
      </c>
      <c r="W115" s="27" t="s">
        <v>68</v>
      </c>
      <c r="X115" s="27" t="s">
        <v>46</v>
      </c>
    </row>
    <row r="116" spans="17:24" ht="15.75" customHeight="1" x14ac:dyDescent="0.2">
      <c r="Q116" s="28">
        <f>'119th'!P117</f>
        <v>0</v>
      </c>
      <c r="R116" s="33">
        <v>100</v>
      </c>
      <c r="S116" s="33">
        <v>74.358974358974365</v>
      </c>
      <c r="T116" s="33">
        <v>100</v>
      </c>
      <c r="U116" s="26" t="s">
        <v>96</v>
      </c>
      <c r="V116" s="26" t="s">
        <v>95</v>
      </c>
      <c r="W116" s="27" t="s">
        <v>97</v>
      </c>
      <c r="X116" s="27" t="s">
        <v>46</v>
      </c>
    </row>
    <row r="117" spans="17:24" ht="15.75" customHeight="1" x14ac:dyDescent="0.2">
      <c r="Q117" s="28">
        <f>'119th'!P123</f>
        <v>0</v>
      </c>
      <c r="R117" s="33">
        <v>100</v>
      </c>
      <c r="S117" s="33">
        <v>74.358974358974365</v>
      </c>
      <c r="T117" s="33">
        <v>100</v>
      </c>
      <c r="U117" s="26" t="s">
        <v>109</v>
      </c>
      <c r="V117" s="26" t="s">
        <v>108</v>
      </c>
      <c r="W117" s="27" t="s">
        <v>110</v>
      </c>
      <c r="X117" s="27" t="s">
        <v>46</v>
      </c>
    </row>
    <row r="118" spans="17:24" ht="15.75" customHeight="1" x14ac:dyDescent="0.2">
      <c r="Q118" s="28">
        <f>'119th'!P127</f>
        <v>0</v>
      </c>
      <c r="R118" s="33">
        <v>100</v>
      </c>
      <c r="S118" s="33">
        <v>75</v>
      </c>
      <c r="T118" s="33">
        <v>100</v>
      </c>
      <c r="U118" s="26" t="s">
        <v>117</v>
      </c>
      <c r="V118" s="26" t="s">
        <v>116</v>
      </c>
      <c r="W118" s="27" t="s">
        <v>118</v>
      </c>
      <c r="X118" s="27" t="s">
        <v>46</v>
      </c>
    </row>
    <row r="119" spans="17:24" ht="15.75" customHeight="1" x14ac:dyDescent="0.2">
      <c r="Q119" s="28">
        <f>'119th'!P133</f>
        <v>0</v>
      </c>
      <c r="R119" s="33">
        <v>100</v>
      </c>
      <c r="S119" s="33">
        <v>74.358974358974365</v>
      </c>
      <c r="T119" s="33">
        <v>100</v>
      </c>
      <c r="U119" s="26" t="s">
        <v>132</v>
      </c>
      <c r="V119" s="26" t="s">
        <v>131</v>
      </c>
      <c r="W119" s="27" t="s">
        <v>133</v>
      </c>
      <c r="X119" s="27" t="s">
        <v>46</v>
      </c>
    </row>
    <row r="120" spans="17:24" ht="15.75" customHeight="1" x14ac:dyDescent="0.2">
      <c r="Q120" s="28">
        <f>'119th'!P135</f>
        <v>0</v>
      </c>
      <c r="R120" s="33">
        <v>100</v>
      </c>
      <c r="S120" s="33">
        <v>75</v>
      </c>
      <c r="T120" s="33">
        <v>100</v>
      </c>
      <c r="U120" s="26" t="s">
        <v>137</v>
      </c>
      <c r="V120" s="26" t="s">
        <v>136</v>
      </c>
      <c r="W120" s="27" t="s">
        <v>107</v>
      </c>
      <c r="X120" s="27" t="s">
        <v>46</v>
      </c>
    </row>
    <row r="121" spans="17:24" ht="15.75" customHeight="1" x14ac:dyDescent="0.2">
      <c r="Q121" s="28">
        <f>'119th'!P140</f>
        <v>0</v>
      </c>
      <c r="R121" s="33">
        <v>100</v>
      </c>
      <c r="S121" s="33">
        <v>75</v>
      </c>
      <c r="T121" s="33">
        <v>100</v>
      </c>
      <c r="U121" s="26" t="s">
        <v>148</v>
      </c>
      <c r="V121" s="26" t="s">
        <v>147</v>
      </c>
      <c r="W121" s="27" t="s">
        <v>82</v>
      </c>
      <c r="X121" s="27" t="s">
        <v>46</v>
      </c>
    </row>
    <row r="122" spans="17:24" ht="15.75" customHeight="1" x14ac:dyDescent="0.2">
      <c r="Q122" s="28">
        <f>'119th'!P143</f>
        <v>0</v>
      </c>
      <c r="R122" s="33">
        <v>100</v>
      </c>
      <c r="S122" s="33">
        <v>75</v>
      </c>
      <c r="T122" s="33">
        <v>100</v>
      </c>
      <c r="U122" s="26" t="s">
        <v>154</v>
      </c>
      <c r="V122" s="26" t="s">
        <v>153</v>
      </c>
      <c r="W122" s="27" t="s">
        <v>97</v>
      </c>
      <c r="X122" s="27" t="s">
        <v>46</v>
      </c>
    </row>
    <row r="123" spans="17:24" ht="15.75" customHeight="1" x14ac:dyDescent="0.2">
      <c r="Q123" s="28">
        <f>'119th'!P144</f>
        <v>0</v>
      </c>
      <c r="R123" s="33">
        <v>100</v>
      </c>
      <c r="S123" s="33">
        <v>75</v>
      </c>
      <c r="T123" s="33">
        <v>100</v>
      </c>
      <c r="U123" s="26" t="s">
        <v>155</v>
      </c>
      <c r="V123" s="26" t="s">
        <v>153</v>
      </c>
      <c r="W123" s="27" t="s">
        <v>133</v>
      </c>
      <c r="X123" s="27" t="s">
        <v>46</v>
      </c>
    </row>
    <row r="124" spans="17:24" ht="15.75" customHeight="1" x14ac:dyDescent="0.2">
      <c r="Q124" s="28">
        <f>'119th'!P145</f>
        <v>0</v>
      </c>
      <c r="R124" s="33">
        <v>100</v>
      </c>
      <c r="S124" s="33">
        <v>74.358974358974365</v>
      </c>
      <c r="T124" s="33">
        <v>100</v>
      </c>
      <c r="U124" s="26" t="s">
        <v>157</v>
      </c>
      <c r="V124" s="26" t="s">
        <v>156</v>
      </c>
      <c r="W124" s="27" t="s">
        <v>88</v>
      </c>
      <c r="X124" s="27" t="s">
        <v>46</v>
      </c>
    </row>
    <row r="125" spans="17:24" ht="15.75" customHeight="1" x14ac:dyDescent="0.2">
      <c r="Q125" s="28">
        <f>'119th'!P150</f>
        <v>0</v>
      </c>
      <c r="R125" s="33">
        <v>100</v>
      </c>
      <c r="S125" s="33">
        <v>75</v>
      </c>
      <c r="T125" s="33">
        <v>100</v>
      </c>
      <c r="U125" s="26" t="s">
        <v>166</v>
      </c>
      <c r="V125" s="26" t="s">
        <v>165</v>
      </c>
      <c r="W125" s="27" t="s">
        <v>110</v>
      </c>
      <c r="X125" s="27" t="s">
        <v>46</v>
      </c>
    </row>
    <row r="126" spans="17:24" ht="15.75" customHeight="1" x14ac:dyDescent="0.2">
      <c r="Q126" s="28" t="str">
        <f>'119th'!P105</f>
        <v>N</v>
      </c>
      <c r="R126" s="33">
        <v>100</v>
      </c>
      <c r="S126" s="33">
        <v>73.68421052631578</v>
      </c>
      <c r="T126" s="33">
        <v>100</v>
      </c>
      <c r="U126" s="26" t="s">
        <v>64</v>
      </c>
      <c r="V126" s="26" t="s">
        <v>63</v>
      </c>
      <c r="W126" s="27" t="s">
        <v>65</v>
      </c>
      <c r="X126" s="27" t="s">
        <v>46</v>
      </c>
    </row>
    <row r="127" spans="17:24" ht="15.75" customHeight="1" x14ac:dyDescent="0.2">
      <c r="Q127" s="28">
        <f>'119th'!P110</f>
        <v>52</v>
      </c>
      <c r="R127" s="33">
        <v>100</v>
      </c>
      <c r="S127" s="33">
        <v>74.358974358974365</v>
      </c>
      <c r="T127" s="33">
        <v>100</v>
      </c>
      <c r="U127" s="26" t="s">
        <v>78</v>
      </c>
      <c r="V127" s="26" t="s">
        <v>77</v>
      </c>
      <c r="W127" s="27" t="s">
        <v>79</v>
      </c>
      <c r="X127" s="27" t="s">
        <v>46</v>
      </c>
    </row>
    <row r="128" spans="17:24" ht="15.75" customHeight="1" x14ac:dyDescent="0.2">
      <c r="Q128" s="28">
        <f>'119th'!P114</f>
        <v>0</v>
      </c>
      <c r="R128" s="33">
        <v>100</v>
      </c>
      <c r="S128" s="33">
        <v>74.358974358974365</v>
      </c>
      <c r="T128" s="33">
        <v>100</v>
      </c>
      <c r="U128" s="26" t="s">
        <v>87</v>
      </c>
      <c r="V128" s="26" t="s">
        <v>86</v>
      </c>
      <c r="W128" s="27" t="s">
        <v>88</v>
      </c>
      <c r="X128" s="27" t="s">
        <v>46</v>
      </c>
    </row>
    <row r="129" spans="17:24" ht="15.75" customHeight="1" x14ac:dyDescent="0.2">
      <c r="Q129" s="28">
        <f>'119th'!P111</f>
        <v>3</v>
      </c>
      <c r="R129" s="33">
        <v>100</v>
      </c>
      <c r="S129" s="33">
        <v>75</v>
      </c>
      <c r="T129" s="33">
        <v>100</v>
      </c>
      <c r="U129" s="26" t="s">
        <v>81</v>
      </c>
      <c r="V129" s="26" t="s">
        <v>80</v>
      </c>
      <c r="W129" s="27" t="s">
        <v>82</v>
      </c>
      <c r="X129" s="27" t="s">
        <v>46</v>
      </c>
    </row>
    <row r="130" spans="17:24" ht="15.75" customHeight="1" x14ac:dyDescent="0.2">
      <c r="Q130" s="28">
        <f>'119th'!P115</f>
        <v>0</v>
      </c>
      <c r="R130" s="33">
        <v>100</v>
      </c>
      <c r="S130" s="33">
        <v>73.68421052631578</v>
      </c>
      <c r="T130" s="33">
        <v>100</v>
      </c>
      <c r="U130" s="26" t="s">
        <v>90</v>
      </c>
      <c r="V130" s="26" t="s">
        <v>89</v>
      </c>
      <c r="W130" s="27" t="s">
        <v>91</v>
      </c>
      <c r="X130" s="27" t="s">
        <v>46</v>
      </c>
    </row>
    <row r="131" spans="17:24" ht="15.75" customHeight="1" x14ac:dyDescent="0.2">
      <c r="Q131" s="28">
        <f>'119th'!P125</f>
        <v>0</v>
      </c>
      <c r="R131" s="33">
        <v>100</v>
      </c>
      <c r="S131" s="33">
        <v>72.972972972972968</v>
      </c>
      <c r="T131" s="33">
        <v>100</v>
      </c>
      <c r="U131" s="26" t="s">
        <v>44</v>
      </c>
      <c r="V131" s="26" t="s">
        <v>114</v>
      </c>
      <c r="W131" s="27" t="s">
        <v>65</v>
      </c>
      <c r="X131" s="27" t="s">
        <v>46</v>
      </c>
    </row>
    <row r="132" spans="17:24" ht="15.75" customHeight="1" x14ac:dyDescent="0.2">
      <c r="Q132" s="28">
        <f>'119th'!P149</f>
        <v>0</v>
      </c>
      <c r="R132" s="33">
        <v>100</v>
      </c>
      <c r="S132" s="33">
        <v>73.68421052631578</v>
      </c>
      <c r="T132" s="33">
        <v>100</v>
      </c>
      <c r="U132" s="26" t="s">
        <v>164</v>
      </c>
      <c r="V132" s="26" t="s">
        <v>163</v>
      </c>
      <c r="W132" s="27" t="s">
        <v>58</v>
      </c>
      <c r="X132" s="27" t="s">
        <v>46</v>
      </c>
    </row>
    <row r="133" spans="17:24" ht="15.75" customHeight="1" x14ac:dyDescent="0.2">
      <c r="Q133" s="28">
        <f>'119th'!P126</f>
        <v>0</v>
      </c>
      <c r="R133" s="33">
        <v>100</v>
      </c>
      <c r="S133" s="33">
        <v>74.358974358974365</v>
      </c>
      <c r="T133" s="33">
        <v>100</v>
      </c>
      <c r="U133" s="26" t="s">
        <v>49</v>
      </c>
      <c r="V133" s="26" t="s">
        <v>115</v>
      </c>
      <c r="W133" s="27" t="s">
        <v>68</v>
      </c>
      <c r="X133" s="27" t="s">
        <v>46</v>
      </c>
    </row>
    <row r="134" spans="17:24" ht="15.75" customHeight="1" x14ac:dyDescent="0.2">
      <c r="Q134" s="28">
        <f>'119th'!P136</f>
        <v>0</v>
      </c>
      <c r="R134" s="33">
        <v>100</v>
      </c>
      <c r="S134" s="33">
        <v>75</v>
      </c>
      <c r="T134" s="33">
        <v>100</v>
      </c>
      <c r="U134" s="26" t="s">
        <v>139</v>
      </c>
      <c r="V134" s="26" t="s">
        <v>138</v>
      </c>
      <c r="W134" s="27" t="s">
        <v>118</v>
      </c>
      <c r="X134" s="27" t="s">
        <v>46</v>
      </c>
    </row>
    <row r="135" spans="17:24" ht="15.75" customHeight="1" x14ac:dyDescent="0.2">
      <c r="Q135" s="28">
        <f>'119th'!P109</f>
        <v>45</v>
      </c>
      <c r="R135" s="33">
        <v>100</v>
      </c>
      <c r="S135" s="33">
        <v>71.428571428571431</v>
      </c>
      <c r="T135" s="33">
        <v>100</v>
      </c>
      <c r="U135" s="26" t="s">
        <v>76</v>
      </c>
      <c r="V135" s="26" t="s">
        <v>75</v>
      </c>
      <c r="W135" s="27" t="s">
        <v>55</v>
      </c>
      <c r="X135" s="27" t="s">
        <v>46</v>
      </c>
    </row>
    <row r="136" spans="17:24" ht="15.75" customHeight="1" x14ac:dyDescent="0.2">
      <c r="Q136" s="28">
        <f>'119th'!P113</f>
        <v>0</v>
      </c>
      <c r="R136" s="33">
        <v>100</v>
      </c>
      <c r="S136" s="33">
        <v>75</v>
      </c>
      <c r="T136" s="33">
        <v>100</v>
      </c>
      <c r="U136" s="26" t="s">
        <v>49</v>
      </c>
      <c r="V136" s="26" t="s">
        <v>84</v>
      </c>
      <c r="W136" s="27" t="s">
        <v>85</v>
      </c>
      <c r="X136" s="27" t="s">
        <v>46</v>
      </c>
    </row>
    <row r="137" spans="17:24" ht="15.75" customHeight="1" x14ac:dyDescent="0.2">
      <c r="Q137" s="28">
        <f>'119th'!P134</f>
        <v>0</v>
      </c>
      <c r="R137" s="33">
        <v>100</v>
      </c>
      <c r="S137" s="33">
        <v>73.68421052631578</v>
      </c>
      <c r="T137" s="33">
        <v>100</v>
      </c>
      <c r="U137" s="26" t="s">
        <v>135</v>
      </c>
      <c r="V137" s="26" t="s">
        <v>134</v>
      </c>
      <c r="W137" s="27" t="s">
        <v>124</v>
      </c>
      <c r="X137" s="27" t="s">
        <v>46</v>
      </c>
    </row>
    <row r="138" spans="17:24" ht="15.75" customHeight="1" x14ac:dyDescent="0.2">
      <c r="Q138" s="28">
        <f>'119th'!P141</f>
        <v>0</v>
      </c>
      <c r="R138" s="33">
        <v>100</v>
      </c>
      <c r="S138" s="33">
        <v>75</v>
      </c>
      <c r="T138" s="33">
        <v>100</v>
      </c>
      <c r="U138" s="26" t="s">
        <v>81</v>
      </c>
      <c r="V138" s="26" t="s">
        <v>149</v>
      </c>
      <c r="W138" s="27" t="s">
        <v>150</v>
      </c>
      <c r="X138" s="27" t="s">
        <v>46</v>
      </c>
    </row>
    <row r="139" spans="17:24" ht="15.75" customHeight="1" x14ac:dyDescent="0.2">
      <c r="Q139" s="28">
        <f>'119th'!P119</f>
        <v>0</v>
      </c>
      <c r="R139" s="33">
        <v>100</v>
      </c>
      <c r="S139" s="33">
        <v>75</v>
      </c>
      <c r="T139" s="33">
        <v>100</v>
      </c>
      <c r="U139" s="26" t="s">
        <v>67</v>
      </c>
      <c r="V139" s="26" t="s">
        <v>100</v>
      </c>
      <c r="W139" s="27" t="s">
        <v>53</v>
      </c>
      <c r="X139" s="27" t="s">
        <v>46</v>
      </c>
    </row>
    <row r="140" spans="17:24" ht="15.75" customHeight="1" x14ac:dyDescent="0.2">
      <c r="Q140" s="28">
        <f>'119th'!P146</f>
        <v>0</v>
      </c>
      <c r="R140" s="33">
        <v>100</v>
      </c>
      <c r="S140" s="33">
        <v>74.358974358974365</v>
      </c>
      <c r="T140" s="33">
        <v>100</v>
      </c>
      <c r="U140" s="26" t="s">
        <v>159</v>
      </c>
      <c r="V140" s="26" t="s">
        <v>158</v>
      </c>
      <c r="W140" s="27" t="s">
        <v>142</v>
      </c>
      <c r="X140" s="27" t="s">
        <v>46</v>
      </c>
    </row>
    <row r="141" spans="17:24" ht="15.75" customHeight="1" x14ac:dyDescent="0.2">
      <c r="Q141" s="28">
        <f>'119th'!P112</f>
        <v>0</v>
      </c>
      <c r="R141" s="33">
        <v>100</v>
      </c>
      <c r="S141" s="33">
        <v>70.588235294117652</v>
      </c>
      <c r="T141" s="33">
        <v>100</v>
      </c>
      <c r="U141" s="26" t="s">
        <v>61</v>
      </c>
      <c r="V141" s="26" t="s">
        <v>83</v>
      </c>
      <c r="W141" s="27" t="s">
        <v>74</v>
      </c>
      <c r="X141" s="27" t="s">
        <v>46</v>
      </c>
    </row>
    <row r="142" spans="17:24" ht="15.75" customHeight="1" x14ac:dyDescent="0.2">
      <c r="Q142" s="28">
        <f>'119th'!P132</f>
        <v>0</v>
      </c>
      <c r="R142" s="33">
        <v>100</v>
      </c>
      <c r="S142" s="33">
        <v>74.358974358974365</v>
      </c>
      <c r="T142" s="33">
        <v>100</v>
      </c>
      <c r="U142" s="26" t="s">
        <v>129</v>
      </c>
      <c r="V142" s="26" t="s">
        <v>128</v>
      </c>
      <c r="W142" s="27" t="s">
        <v>130</v>
      </c>
      <c r="X142" s="27" t="s">
        <v>46</v>
      </c>
    </row>
    <row r="143" spans="17:24" ht="15.75" customHeight="1" x14ac:dyDescent="0.2">
      <c r="Q143" s="28">
        <f>'119th'!P138</f>
        <v>0</v>
      </c>
      <c r="R143" s="33">
        <v>100</v>
      </c>
      <c r="S143" s="33">
        <v>75</v>
      </c>
      <c r="T143" s="33">
        <v>100</v>
      </c>
      <c r="U143" s="26" t="s">
        <v>144</v>
      </c>
      <c r="V143" s="26" t="s">
        <v>143</v>
      </c>
      <c r="W143" s="27" t="s">
        <v>127</v>
      </c>
      <c r="X143" s="27" t="s">
        <v>46</v>
      </c>
    </row>
    <row r="144" spans="17:24" ht="15.75" customHeight="1" x14ac:dyDescent="0.2">
      <c r="Q144" s="28">
        <f>'119th'!P131</f>
        <v>0</v>
      </c>
      <c r="R144" s="33">
        <v>100</v>
      </c>
      <c r="S144" s="33">
        <v>75</v>
      </c>
      <c r="T144" s="33">
        <v>100</v>
      </c>
      <c r="U144" s="26" t="s">
        <v>126</v>
      </c>
      <c r="V144" s="26" t="s">
        <v>125</v>
      </c>
      <c r="W144" s="27" t="s">
        <v>127</v>
      </c>
      <c r="X144" s="27" t="s">
        <v>46</v>
      </c>
    </row>
    <row r="145" spans="17:24" ht="15.75" customHeight="1" x14ac:dyDescent="0.2">
      <c r="Q145" s="28">
        <f>'119th'!P148</f>
        <v>0</v>
      </c>
      <c r="R145" s="33">
        <v>100</v>
      </c>
      <c r="S145" s="33">
        <v>68.75</v>
      </c>
      <c r="T145" s="33">
        <v>100</v>
      </c>
      <c r="U145" s="26" t="s">
        <v>162</v>
      </c>
      <c r="V145" s="26" t="s">
        <v>161</v>
      </c>
      <c r="W145" s="27" t="s">
        <v>62</v>
      </c>
      <c r="X145" s="27" t="s">
        <v>46</v>
      </c>
    </row>
    <row r="146" spans="17:24" ht="15.75" customHeight="1" x14ac:dyDescent="0.2">
      <c r="Q146" s="28">
        <f>'119th'!P128</f>
        <v>0</v>
      </c>
      <c r="R146" s="33">
        <v>100</v>
      </c>
      <c r="S146" s="33">
        <v>71.428571428571431</v>
      </c>
      <c r="T146" s="33">
        <v>100</v>
      </c>
      <c r="U146" s="26" t="s">
        <v>81</v>
      </c>
      <c r="V146" s="26" t="s">
        <v>119</v>
      </c>
      <c r="W146" s="27" t="s">
        <v>85</v>
      </c>
      <c r="X146" s="27" t="s">
        <v>46</v>
      </c>
    </row>
    <row r="147" spans="17:24" ht="15.75" customHeight="1" x14ac:dyDescent="0.2">
      <c r="Q147" s="28" t="str">
        <f>'119th'!P107</f>
        <v>N</v>
      </c>
      <c r="R147" s="33">
        <v>70.588235294117652</v>
      </c>
      <c r="S147" s="33">
        <v>75</v>
      </c>
      <c r="T147" s="33">
        <v>100</v>
      </c>
      <c r="U147" s="26" t="s">
        <v>70</v>
      </c>
      <c r="V147" s="26" t="s">
        <v>69</v>
      </c>
      <c r="W147" s="27" t="s">
        <v>71</v>
      </c>
      <c r="X147" s="27" t="s">
        <v>46</v>
      </c>
    </row>
    <row r="148" spans="17:24" ht="15.75" customHeight="1" x14ac:dyDescent="0.2">
      <c r="Q148" s="28">
        <f>'119th'!P137</f>
        <v>0</v>
      </c>
      <c r="R148" s="33">
        <v>54.54545454545454</v>
      </c>
      <c r="S148" s="33">
        <v>60.526315789473685</v>
      </c>
      <c r="T148" s="33">
        <v>100</v>
      </c>
      <c r="U148" s="26" t="s">
        <v>141</v>
      </c>
      <c r="V148" s="26" t="s">
        <v>140</v>
      </c>
      <c r="W148" s="27" t="s">
        <v>142</v>
      </c>
      <c r="X148" s="27" t="s">
        <v>46</v>
      </c>
    </row>
    <row r="149" spans="17:24" ht="15.75" customHeight="1" x14ac:dyDescent="0.2">
      <c r="Q149" s="28">
        <f>'119th'!P172</f>
        <v>0</v>
      </c>
      <c r="R149" s="33">
        <v>0</v>
      </c>
      <c r="S149" s="33">
        <v>38.461538461538467</v>
      </c>
      <c r="T149" s="33">
        <v>37.5</v>
      </c>
      <c r="U149" s="26" t="s">
        <v>157</v>
      </c>
      <c r="V149" s="26" t="s">
        <v>220</v>
      </c>
      <c r="W149" s="27" t="s">
        <v>221</v>
      </c>
      <c r="X149" s="27" t="s">
        <v>177</v>
      </c>
    </row>
    <row r="150" spans="17:24" ht="15.75" customHeight="1" x14ac:dyDescent="0.2">
      <c r="Q150" s="28">
        <f>'119th'!P164</f>
        <v>0</v>
      </c>
      <c r="R150" s="33">
        <v>0</v>
      </c>
      <c r="S150" s="33">
        <v>37.5</v>
      </c>
      <c r="T150" s="33">
        <v>37.5</v>
      </c>
      <c r="U150" s="26" t="s">
        <v>201</v>
      </c>
      <c r="V150" s="26" t="s">
        <v>200</v>
      </c>
      <c r="W150" s="27" t="s">
        <v>199</v>
      </c>
      <c r="X150" s="27" t="s">
        <v>177</v>
      </c>
    </row>
    <row r="151" spans="17:24" ht="15.75" customHeight="1" x14ac:dyDescent="0.2">
      <c r="Q151" s="28">
        <f>'119th'!P152</f>
        <v>0</v>
      </c>
      <c r="R151" s="33">
        <v>11.76470588235294</v>
      </c>
      <c r="S151" s="33">
        <v>35</v>
      </c>
      <c r="T151" s="33">
        <v>12.5</v>
      </c>
      <c r="U151" s="26" t="s">
        <v>170</v>
      </c>
      <c r="V151" s="26" t="s">
        <v>169</v>
      </c>
      <c r="W151" s="27" t="s">
        <v>71</v>
      </c>
      <c r="X151" s="27" t="s">
        <v>171</v>
      </c>
    </row>
    <row r="152" spans="17:24" ht="15.75" customHeight="1" x14ac:dyDescent="0.2">
      <c r="Q152" s="28">
        <f>'119th'!P168</f>
        <v>0</v>
      </c>
      <c r="R152" s="33">
        <v>0</v>
      </c>
      <c r="S152" s="33">
        <v>35</v>
      </c>
      <c r="T152" s="33">
        <v>37.5</v>
      </c>
      <c r="U152" s="26" t="s">
        <v>210</v>
      </c>
      <c r="V152" s="26" t="s">
        <v>209</v>
      </c>
      <c r="W152" s="27" t="s">
        <v>211</v>
      </c>
      <c r="X152" s="27" t="s">
        <v>177</v>
      </c>
    </row>
    <row r="153" spans="17:24" ht="15.75" customHeight="1" x14ac:dyDescent="0.2">
      <c r="Q153" s="28">
        <f>'119th'!P189</f>
        <v>0</v>
      </c>
      <c r="R153" s="33">
        <v>0</v>
      </c>
      <c r="S153" s="33">
        <v>33.333333333333329</v>
      </c>
      <c r="T153" s="33">
        <v>37.5</v>
      </c>
      <c r="U153" s="26" t="s">
        <v>261</v>
      </c>
      <c r="V153" s="26" t="s">
        <v>260</v>
      </c>
      <c r="W153" s="27" t="s">
        <v>211</v>
      </c>
      <c r="X153" s="27" t="s">
        <v>177</v>
      </c>
    </row>
    <row r="154" spans="17:24" ht="15.75" customHeight="1" x14ac:dyDescent="0.2">
      <c r="Q154" s="28">
        <f>'119th'!P197</f>
        <v>0</v>
      </c>
      <c r="R154" s="33">
        <v>0</v>
      </c>
      <c r="S154" s="33">
        <v>33.333333333333329</v>
      </c>
      <c r="T154" s="33">
        <v>25</v>
      </c>
      <c r="U154" s="26" t="s">
        <v>277</v>
      </c>
      <c r="V154" s="26" t="s">
        <v>276</v>
      </c>
      <c r="W154" s="27" t="s">
        <v>251</v>
      </c>
      <c r="X154" s="27" t="s">
        <v>177</v>
      </c>
    </row>
    <row r="155" spans="17:24" ht="15.75" customHeight="1" x14ac:dyDescent="0.2">
      <c r="Q155" s="28">
        <f>'119th'!P175</f>
        <v>0</v>
      </c>
      <c r="R155" s="33">
        <v>0</v>
      </c>
      <c r="S155" s="33">
        <v>34.285714285714285</v>
      </c>
      <c r="T155" s="33">
        <v>12.5</v>
      </c>
      <c r="U155" s="26" t="s">
        <v>227</v>
      </c>
      <c r="V155" s="26" t="s">
        <v>226</v>
      </c>
      <c r="W155" s="27" t="s">
        <v>228</v>
      </c>
      <c r="X155" s="27" t="s">
        <v>177</v>
      </c>
    </row>
    <row r="156" spans="17:24" ht="15.75" customHeight="1" x14ac:dyDescent="0.2">
      <c r="Q156" s="28">
        <f>'119th'!P196</f>
        <v>0</v>
      </c>
      <c r="R156" s="33">
        <v>8.3333333333333321</v>
      </c>
      <c r="S156" s="33">
        <v>27.500000000000004</v>
      </c>
      <c r="T156" s="33">
        <v>12.5</v>
      </c>
      <c r="U156" s="26" t="s">
        <v>275</v>
      </c>
      <c r="V156" s="26" t="s">
        <v>274</v>
      </c>
      <c r="W156" s="27" t="s">
        <v>173</v>
      </c>
      <c r="X156" s="27" t="s">
        <v>177</v>
      </c>
    </row>
    <row r="157" spans="17:24" ht="15.75" customHeight="1" x14ac:dyDescent="0.2">
      <c r="Q157" s="28">
        <f>'119th'!P173</f>
        <v>0</v>
      </c>
      <c r="R157" s="33">
        <v>0</v>
      </c>
      <c r="S157" s="33">
        <v>30</v>
      </c>
      <c r="T157" s="33">
        <v>12.5</v>
      </c>
      <c r="U157" s="26" t="s">
        <v>223</v>
      </c>
      <c r="V157" s="26" t="s">
        <v>222</v>
      </c>
      <c r="W157" s="27" t="s">
        <v>205</v>
      </c>
      <c r="X157" s="27" t="s">
        <v>177</v>
      </c>
    </row>
    <row r="158" spans="17:24" ht="15.75" customHeight="1" x14ac:dyDescent="0.2">
      <c r="Q158" s="28">
        <f>'119th'!P185</f>
        <v>0</v>
      </c>
      <c r="R158" s="33">
        <v>0</v>
      </c>
      <c r="S158" s="33">
        <v>30</v>
      </c>
      <c r="T158" s="33">
        <v>0</v>
      </c>
      <c r="U158" s="26" t="s">
        <v>253</v>
      </c>
      <c r="V158" s="26" t="s">
        <v>252</v>
      </c>
      <c r="W158" s="27" t="s">
        <v>59</v>
      </c>
      <c r="X158" s="27" t="s">
        <v>177</v>
      </c>
    </row>
    <row r="159" spans="17:24" ht="15.75" customHeight="1" x14ac:dyDescent="0.2">
      <c r="Q159" s="28">
        <f>'119th'!P161</f>
        <v>0</v>
      </c>
      <c r="R159" s="33">
        <v>0</v>
      </c>
      <c r="S159" s="33">
        <v>30.76923076923077</v>
      </c>
      <c r="T159" s="33">
        <v>0</v>
      </c>
      <c r="U159" s="26" t="s">
        <v>195</v>
      </c>
      <c r="V159" s="26" t="s">
        <v>194</v>
      </c>
      <c r="W159" s="27" t="s">
        <v>187</v>
      </c>
      <c r="X159" s="27" t="s">
        <v>177</v>
      </c>
    </row>
    <row r="160" spans="17:24" ht="15.75" customHeight="1" x14ac:dyDescent="0.2">
      <c r="Q160" s="28">
        <f>'119th'!P187</f>
        <v>0</v>
      </c>
      <c r="R160" s="33">
        <v>0</v>
      </c>
      <c r="S160" s="33">
        <v>30.76923076923077</v>
      </c>
      <c r="T160" s="33">
        <v>0</v>
      </c>
      <c r="U160" s="26" t="s">
        <v>257</v>
      </c>
      <c r="V160" s="26" t="s">
        <v>256</v>
      </c>
      <c r="W160" s="27" t="s">
        <v>245</v>
      </c>
      <c r="X160" s="27" t="s">
        <v>177</v>
      </c>
    </row>
    <row r="161" spans="17:24" ht="15.75" customHeight="1" x14ac:dyDescent="0.2">
      <c r="Q161" s="28">
        <f>'119th'!P163</f>
        <v>0</v>
      </c>
      <c r="R161" s="33">
        <v>0</v>
      </c>
      <c r="S161" s="33">
        <v>29.411764705882355</v>
      </c>
      <c r="T161" s="33">
        <v>12.5</v>
      </c>
      <c r="U161" s="26" t="s">
        <v>179</v>
      </c>
      <c r="V161" s="26" t="s">
        <v>198</v>
      </c>
      <c r="W161" s="27" t="s">
        <v>199</v>
      </c>
      <c r="X161" s="27" t="s">
        <v>177</v>
      </c>
    </row>
    <row r="162" spans="17:24" ht="15.75" customHeight="1" x14ac:dyDescent="0.2">
      <c r="Q162" s="28">
        <f>'119th'!P166</f>
        <v>0</v>
      </c>
      <c r="R162" s="33">
        <v>0</v>
      </c>
      <c r="S162" s="33">
        <v>30</v>
      </c>
      <c r="T162" s="33">
        <v>0</v>
      </c>
      <c r="U162" s="26" t="s">
        <v>204</v>
      </c>
      <c r="V162" s="26" t="s">
        <v>203</v>
      </c>
      <c r="W162" s="27" t="s">
        <v>205</v>
      </c>
      <c r="X162" s="27" t="s">
        <v>177</v>
      </c>
    </row>
    <row r="163" spans="17:24" ht="15.75" customHeight="1" x14ac:dyDescent="0.2">
      <c r="Q163" s="28">
        <f>'119th'!P183</f>
        <v>0</v>
      </c>
      <c r="R163" s="33">
        <v>0</v>
      </c>
      <c r="S163" s="33">
        <v>30</v>
      </c>
      <c r="T163" s="33">
        <v>0</v>
      </c>
      <c r="U163" s="26" t="s">
        <v>247</v>
      </c>
      <c r="V163" s="26" t="s">
        <v>246</v>
      </c>
      <c r="W163" s="27" t="s">
        <v>248</v>
      </c>
      <c r="X163" s="27" t="s">
        <v>177</v>
      </c>
    </row>
    <row r="164" spans="17:24" ht="15.75" customHeight="1" x14ac:dyDescent="0.2">
      <c r="Q164" s="28">
        <f>'119th'!P184</f>
        <v>0</v>
      </c>
      <c r="R164" s="33">
        <v>0</v>
      </c>
      <c r="S164" s="33">
        <v>30</v>
      </c>
      <c r="T164" s="33">
        <v>0</v>
      </c>
      <c r="U164" s="26" t="s">
        <v>250</v>
      </c>
      <c r="V164" s="26" t="s">
        <v>249</v>
      </c>
      <c r="W164" s="27" t="s">
        <v>251</v>
      </c>
      <c r="X164" s="27" t="s">
        <v>177</v>
      </c>
    </row>
    <row r="165" spans="17:24" ht="15.75" customHeight="1" x14ac:dyDescent="0.2">
      <c r="Q165" s="28">
        <f>'119th'!P159</f>
        <v>0</v>
      </c>
      <c r="R165" s="33">
        <v>0</v>
      </c>
      <c r="S165" s="33">
        <v>33.333333333333329</v>
      </c>
      <c r="T165" s="33">
        <v>0</v>
      </c>
      <c r="U165" s="26" t="s">
        <v>189</v>
      </c>
      <c r="V165" s="26" t="s">
        <v>188</v>
      </c>
      <c r="W165" s="27" t="s">
        <v>190</v>
      </c>
      <c r="X165" s="27" t="s">
        <v>177</v>
      </c>
    </row>
    <row r="166" spans="17:24" ht="15.75" customHeight="1" x14ac:dyDescent="0.2">
      <c r="Q166" s="28">
        <f>'119th'!P169</f>
        <v>0</v>
      </c>
      <c r="R166" s="33">
        <v>0</v>
      </c>
      <c r="S166" s="33">
        <v>28.205128205128204</v>
      </c>
      <c r="T166" s="33">
        <v>0</v>
      </c>
      <c r="U166" s="26" t="s">
        <v>213</v>
      </c>
      <c r="V166" s="26" t="s">
        <v>212</v>
      </c>
      <c r="W166" s="27" t="s">
        <v>214</v>
      </c>
      <c r="X166" s="27" t="s">
        <v>177</v>
      </c>
    </row>
    <row r="167" spans="17:24" ht="15.75" customHeight="1" x14ac:dyDescent="0.2">
      <c r="Q167" s="28">
        <f>'119th'!P171</f>
        <v>0</v>
      </c>
      <c r="R167" s="33">
        <v>0</v>
      </c>
      <c r="S167" s="33">
        <v>27.500000000000004</v>
      </c>
      <c r="T167" s="33">
        <v>0</v>
      </c>
      <c r="U167" s="26" t="s">
        <v>218</v>
      </c>
      <c r="V167" s="26" t="s">
        <v>217</v>
      </c>
      <c r="W167" s="27" t="s">
        <v>219</v>
      </c>
      <c r="X167" s="27" t="s">
        <v>177</v>
      </c>
    </row>
    <row r="168" spans="17:24" ht="15.75" customHeight="1" x14ac:dyDescent="0.2">
      <c r="Q168" s="28">
        <f>'119th'!P162</f>
        <v>0</v>
      </c>
      <c r="R168" s="33">
        <v>0</v>
      </c>
      <c r="S168" s="33">
        <v>28.571428571428569</v>
      </c>
      <c r="T168" s="33">
        <v>0</v>
      </c>
      <c r="U168" s="26" t="s">
        <v>197</v>
      </c>
      <c r="V168" s="26" t="s">
        <v>196</v>
      </c>
      <c r="W168" s="27" t="s">
        <v>59</v>
      </c>
      <c r="X168" s="27" t="s">
        <v>177</v>
      </c>
    </row>
    <row r="169" spans="17:24" ht="15.75" customHeight="1" x14ac:dyDescent="0.2">
      <c r="Q169" s="28">
        <f>'119th'!P180</f>
        <v>0</v>
      </c>
      <c r="R169" s="33">
        <v>0</v>
      </c>
      <c r="S169" s="33">
        <v>25</v>
      </c>
      <c r="T169" s="33">
        <v>0</v>
      </c>
      <c r="U169" s="26" t="s">
        <v>240</v>
      </c>
      <c r="V169" s="26" t="s">
        <v>239</v>
      </c>
      <c r="W169" s="27" t="s">
        <v>193</v>
      </c>
      <c r="X169" s="27" t="s">
        <v>177</v>
      </c>
    </row>
    <row r="170" spans="17:24" ht="15.75" customHeight="1" x14ac:dyDescent="0.2">
      <c r="Q170" s="28">
        <f>'119th'!P191</f>
        <v>0</v>
      </c>
      <c r="R170" s="33">
        <v>0</v>
      </c>
      <c r="S170" s="33">
        <v>25</v>
      </c>
      <c r="T170" s="33">
        <v>0</v>
      </c>
      <c r="U170" s="26" t="s">
        <v>265</v>
      </c>
      <c r="V170" s="26" t="s">
        <v>264</v>
      </c>
      <c r="W170" s="27" t="s">
        <v>248</v>
      </c>
      <c r="X170" s="27" t="s">
        <v>177</v>
      </c>
    </row>
    <row r="171" spans="17:24" ht="15.75" customHeight="1" x14ac:dyDescent="0.2">
      <c r="Q171" s="28">
        <f>'119th'!P192</f>
        <v>0</v>
      </c>
      <c r="R171" s="33">
        <v>0</v>
      </c>
      <c r="S171" s="33">
        <v>25.641025641025639</v>
      </c>
      <c r="T171" s="33">
        <v>0</v>
      </c>
      <c r="U171" s="26" t="s">
        <v>267</v>
      </c>
      <c r="V171" s="26" t="s">
        <v>266</v>
      </c>
      <c r="W171" s="27" t="s">
        <v>176</v>
      </c>
      <c r="X171" s="27" t="s">
        <v>177</v>
      </c>
    </row>
    <row r="172" spans="17:24" ht="15.75" customHeight="1" x14ac:dyDescent="0.2">
      <c r="Q172" s="28">
        <f>'119th'!P167</f>
        <v>0</v>
      </c>
      <c r="R172" s="33">
        <v>0</v>
      </c>
      <c r="S172" s="33">
        <v>25</v>
      </c>
      <c r="T172" s="33">
        <v>0</v>
      </c>
      <c r="U172" s="26" t="s">
        <v>207</v>
      </c>
      <c r="V172" s="26" t="s">
        <v>206</v>
      </c>
      <c r="W172" s="27" t="s">
        <v>208</v>
      </c>
      <c r="X172" s="27" t="s">
        <v>177</v>
      </c>
    </row>
    <row r="173" spans="17:24" ht="15.75" customHeight="1" x14ac:dyDescent="0.2">
      <c r="Q173" s="28">
        <f>'119th'!P174</f>
        <v>0</v>
      </c>
      <c r="R173" s="33">
        <v>0</v>
      </c>
      <c r="S173" s="33">
        <v>25</v>
      </c>
      <c r="T173" s="33">
        <v>0</v>
      </c>
      <c r="U173" s="26" t="s">
        <v>225</v>
      </c>
      <c r="V173" s="26" t="s">
        <v>224</v>
      </c>
      <c r="W173" s="27" t="s">
        <v>190</v>
      </c>
      <c r="X173" s="27" t="s">
        <v>177</v>
      </c>
    </row>
    <row r="174" spans="17:24" ht="15.75" customHeight="1" x14ac:dyDescent="0.2">
      <c r="Q174" s="28">
        <f>'119th'!P176</f>
        <v>0</v>
      </c>
      <c r="R174" s="33">
        <v>0</v>
      </c>
      <c r="S174" s="33">
        <v>25</v>
      </c>
      <c r="T174" s="33">
        <v>0</v>
      </c>
      <c r="U174" s="26" t="s">
        <v>230</v>
      </c>
      <c r="V174" s="26" t="s">
        <v>229</v>
      </c>
      <c r="W174" s="27" t="s">
        <v>214</v>
      </c>
      <c r="X174" s="27" t="s">
        <v>177</v>
      </c>
    </row>
    <row r="175" spans="17:24" ht="15.75" customHeight="1" x14ac:dyDescent="0.2">
      <c r="Q175" s="28">
        <f>'119th'!P179</f>
        <v>0</v>
      </c>
      <c r="R175" s="33">
        <v>0</v>
      </c>
      <c r="S175" s="33">
        <v>25.641025641025639</v>
      </c>
      <c r="T175" s="33">
        <v>0</v>
      </c>
      <c r="U175" s="26" t="s">
        <v>238</v>
      </c>
      <c r="V175" s="26" t="s">
        <v>237</v>
      </c>
      <c r="W175" s="27" t="s">
        <v>185</v>
      </c>
      <c r="X175" s="27" t="s">
        <v>177</v>
      </c>
    </row>
    <row r="176" spans="17:24" ht="15.75" customHeight="1" x14ac:dyDescent="0.2">
      <c r="Q176" s="28">
        <f>'119th'!P198</f>
        <v>0</v>
      </c>
      <c r="R176" s="33">
        <v>0</v>
      </c>
      <c r="S176" s="33">
        <v>25</v>
      </c>
      <c r="T176" s="33">
        <v>0</v>
      </c>
      <c r="U176" s="26" t="s">
        <v>112</v>
      </c>
      <c r="V176" s="26" t="s">
        <v>278</v>
      </c>
      <c r="W176" s="27" t="s">
        <v>236</v>
      </c>
      <c r="X176" s="27" t="s">
        <v>177</v>
      </c>
    </row>
    <row r="177" spans="17:24" ht="15.75" customHeight="1" x14ac:dyDescent="0.2">
      <c r="Q177" s="28">
        <f>'119th'!P158</f>
        <v>0</v>
      </c>
      <c r="R177" s="33">
        <v>0</v>
      </c>
      <c r="S177" s="33">
        <v>25</v>
      </c>
      <c r="T177" s="33">
        <v>0</v>
      </c>
      <c r="U177" s="26" t="s">
        <v>141</v>
      </c>
      <c r="V177" s="26" t="s">
        <v>186</v>
      </c>
      <c r="W177" s="27" t="s">
        <v>187</v>
      </c>
      <c r="X177" s="27" t="s">
        <v>177</v>
      </c>
    </row>
    <row r="178" spans="17:24" ht="15.75" customHeight="1" x14ac:dyDescent="0.2">
      <c r="Q178" s="28">
        <f>'119th'!P181</f>
        <v>0</v>
      </c>
      <c r="R178" s="33">
        <v>0</v>
      </c>
      <c r="S178" s="33">
        <v>25</v>
      </c>
      <c r="T178" s="33">
        <v>0</v>
      </c>
      <c r="U178" s="26" t="s">
        <v>106</v>
      </c>
      <c r="V178" s="26" t="s">
        <v>241</v>
      </c>
      <c r="W178" s="27" t="s">
        <v>242</v>
      </c>
      <c r="X178" s="27" t="s">
        <v>177</v>
      </c>
    </row>
    <row r="179" spans="17:24" ht="15.75" customHeight="1" x14ac:dyDescent="0.2">
      <c r="Q179" s="28">
        <f>'119th'!P190</f>
        <v>0</v>
      </c>
      <c r="R179" s="33">
        <v>0</v>
      </c>
      <c r="S179" s="33">
        <v>25</v>
      </c>
      <c r="T179" s="33">
        <v>0</v>
      </c>
      <c r="U179" s="26" t="s">
        <v>263</v>
      </c>
      <c r="V179" s="26" t="s">
        <v>262</v>
      </c>
      <c r="W179" s="27" t="s">
        <v>228</v>
      </c>
      <c r="X179" s="27" t="s">
        <v>177</v>
      </c>
    </row>
    <row r="180" spans="17:24" ht="15.75" customHeight="1" x14ac:dyDescent="0.2">
      <c r="Q180" s="28">
        <f>'119th'!P193</f>
        <v>0</v>
      </c>
      <c r="R180" s="33">
        <v>0</v>
      </c>
      <c r="S180" s="33">
        <v>25.641025641025639</v>
      </c>
      <c r="T180" s="33">
        <v>0</v>
      </c>
      <c r="U180" s="26" t="s">
        <v>269</v>
      </c>
      <c r="V180" s="26" t="s">
        <v>268</v>
      </c>
      <c r="W180" s="27" t="s">
        <v>221</v>
      </c>
      <c r="X180" s="27" t="s">
        <v>177</v>
      </c>
    </row>
    <row r="181" spans="17:24" ht="15.75" customHeight="1" x14ac:dyDescent="0.2">
      <c r="Q181" s="28">
        <f>'119th'!P153</f>
        <v>0</v>
      </c>
      <c r="R181" s="33">
        <v>0</v>
      </c>
      <c r="S181" s="33">
        <v>25</v>
      </c>
      <c r="T181" s="33">
        <v>0</v>
      </c>
      <c r="U181" s="26" t="s">
        <v>137</v>
      </c>
      <c r="V181" s="26" t="s">
        <v>172</v>
      </c>
      <c r="W181" s="27" t="s">
        <v>173</v>
      </c>
      <c r="X181" s="27" t="s">
        <v>171</v>
      </c>
    </row>
    <row r="182" spans="17:24" ht="15.75" customHeight="1" x14ac:dyDescent="0.2">
      <c r="Q182" s="28">
        <f>'119th'!P154</f>
        <v>0</v>
      </c>
      <c r="R182" s="33">
        <v>0</v>
      </c>
      <c r="S182" s="33">
        <v>25</v>
      </c>
      <c r="T182" s="33">
        <v>0</v>
      </c>
      <c r="U182" s="26" t="s">
        <v>175</v>
      </c>
      <c r="V182" s="26" t="s">
        <v>174</v>
      </c>
      <c r="W182" s="27" t="s">
        <v>176</v>
      </c>
      <c r="X182" s="27" t="s">
        <v>177</v>
      </c>
    </row>
    <row r="183" spans="17:24" ht="15.75" customHeight="1" x14ac:dyDescent="0.2">
      <c r="Q183" s="28">
        <f>'119th'!P155</f>
        <v>0</v>
      </c>
      <c r="R183" s="33">
        <v>0</v>
      </c>
      <c r="S183" s="33">
        <v>25</v>
      </c>
      <c r="T183" s="33">
        <v>0</v>
      </c>
      <c r="U183" s="26" t="s">
        <v>179</v>
      </c>
      <c r="V183" s="26" t="s">
        <v>178</v>
      </c>
      <c r="W183" s="27" t="s">
        <v>113</v>
      </c>
      <c r="X183" s="27" t="s">
        <v>177</v>
      </c>
    </row>
    <row r="184" spans="17:24" ht="15.75" customHeight="1" x14ac:dyDescent="0.2">
      <c r="Q184" s="28">
        <f>'119th'!P156</f>
        <v>0</v>
      </c>
      <c r="R184" s="33">
        <v>0</v>
      </c>
      <c r="S184" s="33">
        <v>25</v>
      </c>
      <c r="T184" s="33">
        <v>0</v>
      </c>
      <c r="U184" s="26" t="s">
        <v>181</v>
      </c>
      <c r="V184" s="26" t="s">
        <v>180</v>
      </c>
      <c r="W184" s="27" t="s">
        <v>182</v>
      </c>
      <c r="X184" s="27" t="s">
        <v>177</v>
      </c>
    </row>
    <row r="185" spans="17:24" ht="15.75" customHeight="1" x14ac:dyDescent="0.2">
      <c r="Q185" s="28">
        <f>'119th'!P157</f>
        <v>0</v>
      </c>
      <c r="R185" s="33">
        <v>0</v>
      </c>
      <c r="S185" s="33">
        <v>25</v>
      </c>
      <c r="T185" s="33">
        <v>0</v>
      </c>
      <c r="U185" s="26" t="s">
        <v>184</v>
      </c>
      <c r="V185" s="26" t="s">
        <v>183</v>
      </c>
      <c r="W185" s="27" t="s">
        <v>185</v>
      </c>
      <c r="X185" s="27" t="s">
        <v>177</v>
      </c>
    </row>
    <row r="186" spans="17:24" ht="15.75" customHeight="1" x14ac:dyDescent="0.2">
      <c r="Q186" s="28">
        <f>'119th'!P160</f>
        <v>0</v>
      </c>
      <c r="R186" s="33">
        <v>0</v>
      </c>
      <c r="S186" s="33">
        <v>25</v>
      </c>
      <c r="T186" s="33">
        <v>0</v>
      </c>
      <c r="U186" s="26" t="s">
        <v>192</v>
      </c>
      <c r="V186" s="26" t="s">
        <v>191</v>
      </c>
      <c r="W186" s="27" t="s">
        <v>193</v>
      </c>
      <c r="X186" s="27" t="s">
        <v>177</v>
      </c>
    </row>
    <row r="187" spans="17:24" ht="15.75" customHeight="1" x14ac:dyDescent="0.2">
      <c r="Q187" s="28">
        <f>'119th'!P170</f>
        <v>0</v>
      </c>
      <c r="R187" s="33">
        <v>0</v>
      </c>
      <c r="S187" s="33">
        <v>25</v>
      </c>
      <c r="T187" s="33">
        <v>0</v>
      </c>
      <c r="U187" s="26" t="s">
        <v>216</v>
      </c>
      <c r="V187" s="26" t="s">
        <v>215</v>
      </c>
      <c r="W187" s="27" t="s">
        <v>182</v>
      </c>
      <c r="X187" s="27" t="s">
        <v>177</v>
      </c>
    </row>
    <row r="188" spans="17:24" ht="15.75" customHeight="1" x14ac:dyDescent="0.2">
      <c r="Q188" s="28">
        <f>'119th'!P177</f>
        <v>0</v>
      </c>
      <c r="R188" s="33">
        <v>0</v>
      </c>
      <c r="S188" s="33">
        <v>25</v>
      </c>
      <c r="T188" s="33">
        <v>0</v>
      </c>
      <c r="U188" s="26" t="s">
        <v>232</v>
      </c>
      <c r="V188" s="26" t="s">
        <v>231</v>
      </c>
      <c r="W188" s="27" t="s">
        <v>233</v>
      </c>
      <c r="X188" s="27" t="s">
        <v>177</v>
      </c>
    </row>
    <row r="189" spans="17:24" ht="15.75" customHeight="1" x14ac:dyDescent="0.2">
      <c r="Q189" s="28">
        <f>'119th'!P178</f>
        <v>0</v>
      </c>
      <c r="R189" s="33">
        <v>0</v>
      </c>
      <c r="S189" s="33">
        <v>25</v>
      </c>
      <c r="T189" s="33">
        <v>0</v>
      </c>
      <c r="U189" s="26" t="s">
        <v>235</v>
      </c>
      <c r="V189" s="26" t="s">
        <v>234</v>
      </c>
      <c r="W189" s="27" t="s">
        <v>236</v>
      </c>
      <c r="X189" s="27" t="s">
        <v>177</v>
      </c>
    </row>
    <row r="190" spans="17:24" ht="15.75" customHeight="1" x14ac:dyDescent="0.2">
      <c r="Q190" s="28">
        <f>'119th'!P182</f>
        <v>0</v>
      </c>
      <c r="R190" s="33">
        <v>0</v>
      </c>
      <c r="S190" s="33">
        <v>25</v>
      </c>
      <c r="T190" s="33">
        <v>0</v>
      </c>
      <c r="U190" s="26" t="s">
        <v>244</v>
      </c>
      <c r="V190" s="26" t="s">
        <v>243</v>
      </c>
      <c r="W190" s="27" t="s">
        <v>245</v>
      </c>
      <c r="X190" s="27" t="s">
        <v>177</v>
      </c>
    </row>
    <row r="191" spans="17:24" ht="15.75" customHeight="1" x14ac:dyDescent="0.2">
      <c r="Q191" s="28">
        <f>'119th'!P186</f>
        <v>0</v>
      </c>
      <c r="R191" s="33">
        <v>0</v>
      </c>
      <c r="S191" s="33">
        <v>25</v>
      </c>
      <c r="T191" s="33">
        <v>0</v>
      </c>
      <c r="U191" s="26" t="s">
        <v>255</v>
      </c>
      <c r="V191" s="26" t="s">
        <v>254</v>
      </c>
      <c r="W191" s="27" t="s">
        <v>219</v>
      </c>
      <c r="X191" s="27" t="s">
        <v>177</v>
      </c>
    </row>
    <row r="192" spans="17:24" ht="15.75" customHeight="1" x14ac:dyDescent="0.2">
      <c r="Q192" s="28">
        <f>'119th'!P188</f>
        <v>0</v>
      </c>
      <c r="R192" s="33">
        <v>0</v>
      </c>
      <c r="S192" s="33">
        <v>25</v>
      </c>
      <c r="T192" s="33">
        <v>0</v>
      </c>
      <c r="U192" s="26" t="s">
        <v>259</v>
      </c>
      <c r="V192" s="26" t="s">
        <v>258</v>
      </c>
      <c r="W192" s="27" t="s">
        <v>208</v>
      </c>
      <c r="X192" s="27" t="s">
        <v>177</v>
      </c>
    </row>
    <row r="193" spans="17:24" ht="15.75" customHeight="1" x14ac:dyDescent="0.2">
      <c r="Q193" s="28">
        <f>'119th'!P194</f>
        <v>0</v>
      </c>
      <c r="R193" s="33">
        <v>0</v>
      </c>
      <c r="S193" s="33">
        <v>25</v>
      </c>
      <c r="T193" s="33">
        <v>0</v>
      </c>
      <c r="U193" s="26" t="s">
        <v>271</v>
      </c>
      <c r="V193" s="26" t="s">
        <v>270</v>
      </c>
      <c r="W193" s="27" t="s">
        <v>242</v>
      </c>
      <c r="X193" s="27" t="s">
        <v>177</v>
      </c>
    </row>
    <row r="194" spans="17:24" ht="15.75" customHeight="1" x14ac:dyDescent="0.2">
      <c r="Q194" s="28">
        <f>'119th'!P195</f>
        <v>0</v>
      </c>
      <c r="R194" s="33">
        <v>0</v>
      </c>
      <c r="S194" s="33">
        <v>25</v>
      </c>
      <c r="T194" s="33">
        <v>0</v>
      </c>
      <c r="U194" s="26" t="s">
        <v>273</v>
      </c>
      <c r="V194" s="26" t="s">
        <v>272</v>
      </c>
      <c r="W194" s="27" t="s">
        <v>233</v>
      </c>
      <c r="X194" s="27" t="s">
        <v>177</v>
      </c>
    </row>
    <row r="195" spans="17:24" ht="15.75" customHeight="1" x14ac:dyDescent="0.2">
      <c r="Q195" s="28">
        <f>'119th'!P165</f>
        <v>0</v>
      </c>
      <c r="R195" s="33">
        <v>0</v>
      </c>
      <c r="S195" s="33">
        <v>3.5714285714285712</v>
      </c>
      <c r="T195" s="33">
        <v>0</v>
      </c>
      <c r="U195" s="26" t="s">
        <v>49</v>
      </c>
      <c r="V195" s="26" t="s">
        <v>202</v>
      </c>
      <c r="W195" s="27" t="s">
        <v>130</v>
      </c>
      <c r="X195" s="27" t="s">
        <v>177</v>
      </c>
    </row>
    <row r="196" spans="17:24" ht="15.75" customHeight="1" x14ac:dyDescent="0.2"/>
    <row r="197" spans="17:24" ht="15.75" customHeight="1" x14ac:dyDescent="0.2"/>
    <row r="198" spans="17:24" ht="15.75" customHeight="1" x14ac:dyDescent="0.2"/>
    <row r="199" spans="17:24" ht="15.75" customHeight="1" x14ac:dyDescent="0.2"/>
    <row r="200" spans="17:24" ht="15.75" customHeight="1" x14ac:dyDescent="0.2"/>
    <row r="201" spans="17:24" ht="15.75" customHeight="1" x14ac:dyDescent="0.2"/>
    <row r="202" spans="17:24" ht="15.75" customHeight="1" x14ac:dyDescent="0.2"/>
    <row r="203" spans="17:24" ht="15.75" customHeight="1" x14ac:dyDescent="0.2"/>
    <row r="204" spans="17:24" ht="15.75" customHeight="1" x14ac:dyDescent="0.2"/>
    <row r="205" spans="17:24" ht="15.75" customHeight="1" x14ac:dyDescent="0.2"/>
    <row r="206" spans="17:24" ht="15.75" customHeight="1" x14ac:dyDescent="0.2"/>
    <row r="207" spans="17:24" ht="15.75" customHeight="1" x14ac:dyDescent="0.2"/>
    <row r="208" spans="17:24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</sheetData>
  <sortState xmlns:xlrd2="http://schemas.microsoft.com/office/spreadsheetml/2017/richdata2" ref="B58:I104">
    <sortCondition descending="1" ref="B58:B104"/>
  </sortState>
  <mergeCells count="14">
    <mergeCell ref="W94:W95"/>
    <mergeCell ref="X94:X95"/>
    <mergeCell ref="Q94:Q95"/>
    <mergeCell ref="R94:R95"/>
    <mergeCell ref="S94:S95"/>
    <mergeCell ref="T94:T95"/>
    <mergeCell ref="U94:V94"/>
    <mergeCell ref="B3:B4"/>
    <mergeCell ref="H3:H4"/>
    <mergeCell ref="I3:I4"/>
    <mergeCell ref="F3:G3"/>
    <mergeCell ref="C3:C4"/>
    <mergeCell ref="D3:D4"/>
    <mergeCell ref="E3:E4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A3F6-52C1-4164-95E3-F4402D718B4E}">
  <dimension ref="A2:A39"/>
  <sheetViews>
    <sheetView workbookViewId="0">
      <selection activeCell="G27" sqref="G27"/>
    </sheetView>
  </sheetViews>
  <sheetFormatPr baseColWidth="10" defaultColWidth="9.1640625" defaultRowHeight="15" x14ac:dyDescent="0.2"/>
  <cols>
    <col min="1" max="16384" width="9.1640625" style="31"/>
  </cols>
  <sheetData>
    <row r="2" spans="1:1" x14ac:dyDescent="0.2">
      <c r="A2" s="31" t="s">
        <v>333</v>
      </c>
    </row>
    <row r="4" spans="1:1" x14ac:dyDescent="0.2">
      <c r="A4" s="31" t="s">
        <v>334</v>
      </c>
    </row>
    <row r="5" spans="1:1" x14ac:dyDescent="0.2">
      <c r="A5" s="31" t="s">
        <v>335</v>
      </c>
    </row>
    <row r="6" spans="1:1" x14ac:dyDescent="0.2">
      <c r="A6" s="31" t="s">
        <v>336</v>
      </c>
    </row>
    <row r="7" spans="1:1" x14ac:dyDescent="0.2">
      <c r="A7" s="31" t="s">
        <v>337</v>
      </c>
    </row>
    <row r="9" spans="1:1" x14ac:dyDescent="0.2">
      <c r="A9" s="31" t="s">
        <v>338</v>
      </c>
    </row>
    <row r="10" spans="1:1" x14ac:dyDescent="0.2">
      <c r="A10" s="31" t="s">
        <v>339</v>
      </c>
    </row>
    <row r="11" spans="1:1" x14ac:dyDescent="0.2">
      <c r="A11" s="31" t="s">
        <v>340</v>
      </c>
    </row>
    <row r="12" spans="1:1" x14ac:dyDescent="0.2">
      <c r="A12" s="31" t="s">
        <v>341</v>
      </c>
    </row>
    <row r="13" spans="1:1" x14ac:dyDescent="0.2">
      <c r="A13" s="31" t="s">
        <v>342</v>
      </c>
    </row>
    <row r="15" spans="1:1" x14ac:dyDescent="0.2">
      <c r="A15" s="31" t="s">
        <v>343</v>
      </c>
    </row>
    <row r="16" spans="1:1" x14ac:dyDescent="0.2">
      <c r="A16" s="31" t="s">
        <v>344</v>
      </c>
    </row>
    <row r="17" spans="1:1" x14ac:dyDescent="0.2">
      <c r="A17" s="31" t="s">
        <v>345</v>
      </c>
    </row>
    <row r="19" spans="1:1" x14ac:dyDescent="0.2">
      <c r="A19" s="31" t="s">
        <v>346</v>
      </c>
    </row>
    <row r="20" spans="1:1" x14ac:dyDescent="0.2">
      <c r="A20" s="31" t="s">
        <v>347</v>
      </c>
    </row>
    <row r="21" spans="1:1" x14ac:dyDescent="0.2">
      <c r="A21" s="31" t="s">
        <v>348</v>
      </c>
    </row>
    <row r="22" spans="1:1" x14ac:dyDescent="0.2">
      <c r="A22" s="31" t="s">
        <v>349</v>
      </c>
    </row>
    <row r="23" spans="1:1" x14ac:dyDescent="0.2">
      <c r="A23" s="31" t="s">
        <v>350</v>
      </c>
    </row>
    <row r="24" spans="1:1" x14ac:dyDescent="0.2">
      <c r="A24" s="31" t="s">
        <v>351</v>
      </c>
    </row>
    <row r="26" spans="1:1" x14ac:dyDescent="0.2">
      <c r="A26" s="31" t="s">
        <v>352</v>
      </c>
    </row>
    <row r="27" spans="1:1" x14ac:dyDescent="0.2">
      <c r="A27" s="31" t="s">
        <v>353</v>
      </c>
    </row>
    <row r="28" spans="1:1" x14ac:dyDescent="0.2">
      <c r="A28" s="31" t="s">
        <v>354</v>
      </c>
    </row>
    <row r="29" spans="1:1" x14ac:dyDescent="0.2">
      <c r="A29" s="31" t="s">
        <v>355</v>
      </c>
    </row>
    <row r="30" spans="1:1" x14ac:dyDescent="0.2">
      <c r="A30" s="31" t="s">
        <v>356</v>
      </c>
    </row>
    <row r="32" spans="1:1" x14ac:dyDescent="0.2">
      <c r="A32" s="31" t="s">
        <v>357</v>
      </c>
    </row>
    <row r="33" spans="1:1" x14ac:dyDescent="0.2">
      <c r="A33" s="31" t="s">
        <v>358</v>
      </c>
    </row>
    <row r="35" spans="1:1" x14ac:dyDescent="0.2">
      <c r="A35" s="31" t="s">
        <v>359</v>
      </c>
    </row>
    <row r="36" spans="1:1" x14ac:dyDescent="0.2">
      <c r="A36" s="31" t="s">
        <v>360</v>
      </c>
    </row>
    <row r="38" spans="1:1" x14ac:dyDescent="0.2">
      <c r="A38" s="31" t="s">
        <v>361</v>
      </c>
    </row>
    <row r="39" spans="1:1" x14ac:dyDescent="0.2">
      <c r="A39" s="31" t="s">
        <v>362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119th</vt:lpstr>
      <vt:lpstr>Scores Displayed</vt:lpstr>
      <vt:lpstr>Scorecard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Montgomery</dc:creator>
  <cp:lastModifiedBy>Jason Montgomery</cp:lastModifiedBy>
  <cp:lastPrinted>2025-11-20T19:37:31Z</cp:lastPrinted>
  <dcterms:created xsi:type="dcterms:W3CDTF">2021-06-14T14:32:07Z</dcterms:created>
  <dcterms:modified xsi:type="dcterms:W3CDTF">2026-04-29T18:02:23Z</dcterms:modified>
</cp:coreProperties>
</file>