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jason/Documents/JNM/"/>
    </mc:Choice>
  </mc:AlternateContent>
  <xr:revisionPtr revIDLastSave="0" documentId="8_{FB663AF7-5553-4D44-BF27-FDE9890559D2}" xr6:coauthVersionLast="47" xr6:coauthVersionMax="47" xr10:uidLastSave="{00000000-0000-0000-0000-000000000000}"/>
  <bookViews>
    <workbookView xWindow="0" yWindow="700" windowWidth="17300" windowHeight="20140" xr2:uid="{00000000-000D-0000-FFFF-FFFF00000000}"/>
  </bookViews>
  <sheets>
    <sheet name="119th" sheetId="1" r:id="rId1"/>
    <sheet name="Scores Displayed" sheetId="3" r:id="rId2"/>
    <sheet name="Scorecard Manual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DjxYuT3sCBK2Uy0r8G5ne/Q+zoSocYF83KNpmJikYWw="/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8" i="1"/>
  <c r="E8" i="1"/>
  <c r="BU9" i="1"/>
  <c r="BU10" i="1"/>
  <c r="BU11" i="1"/>
  <c r="BU12" i="1"/>
  <c r="BU13" i="1"/>
  <c r="BU14" i="1"/>
  <c r="BU15" i="1"/>
  <c r="BU16" i="1"/>
  <c r="BU17" i="1"/>
  <c r="BU18" i="1"/>
  <c r="BU19" i="1"/>
  <c r="BU20" i="1"/>
  <c r="BU21" i="1"/>
  <c r="BU22" i="1"/>
  <c r="BU23" i="1"/>
  <c r="BU24" i="1"/>
  <c r="BU25" i="1"/>
  <c r="BU26" i="1"/>
  <c r="BU27" i="1"/>
  <c r="BU28" i="1"/>
  <c r="BU29" i="1"/>
  <c r="BU30" i="1"/>
  <c r="BU31" i="1"/>
  <c r="BU32" i="1"/>
  <c r="BU33" i="1"/>
  <c r="BU34" i="1"/>
  <c r="BU35" i="1"/>
  <c r="BU36" i="1"/>
  <c r="BU37" i="1"/>
  <c r="BU38" i="1"/>
  <c r="BU39" i="1"/>
  <c r="BU40" i="1"/>
  <c r="BU41" i="1"/>
  <c r="BU42" i="1"/>
  <c r="BU43" i="1"/>
  <c r="BU44" i="1"/>
  <c r="BU45" i="1"/>
  <c r="BU46" i="1"/>
  <c r="BU47" i="1"/>
  <c r="BU48" i="1"/>
  <c r="BU49" i="1"/>
  <c r="BU50" i="1"/>
  <c r="BU51" i="1"/>
  <c r="BU52" i="1"/>
  <c r="BU53" i="1"/>
  <c r="BU54" i="1"/>
  <c r="BU55" i="1"/>
  <c r="BU56" i="1"/>
  <c r="BU57" i="1"/>
  <c r="BU58" i="1"/>
  <c r="BU59" i="1"/>
  <c r="BU60" i="1"/>
  <c r="BU61" i="1"/>
  <c r="BU62" i="1"/>
  <c r="BU63" i="1"/>
  <c r="BU64" i="1"/>
  <c r="BU65" i="1"/>
  <c r="BU66" i="1"/>
  <c r="BU67" i="1"/>
  <c r="BU68" i="1"/>
  <c r="BU69" i="1"/>
  <c r="BU70" i="1"/>
  <c r="BU71" i="1"/>
  <c r="BU72" i="1"/>
  <c r="BU73" i="1"/>
  <c r="BU74" i="1"/>
  <c r="BU75" i="1"/>
  <c r="BU76" i="1"/>
  <c r="BU77" i="1"/>
  <c r="BU78" i="1"/>
  <c r="BU79" i="1"/>
  <c r="BU80" i="1"/>
  <c r="BU81" i="1"/>
  <c r="BU82" i="1"/>
  <c r="BU83" i="1"/>
  <c r="BU84" i="1"/>
  <c r="BU85" i="1"/>
  <c r="BU86" i="1"/>
  <c r="BU87" i="1"/>
  <c r="BU88" i="1"/>
  <c r="BU89" i="1"/>
  <c r="BU90" i="1"/>
  <c r="BU91" i="1"/>
  <c r="BU92" i="1"/>
  <c r="BU93" i="1"/>
  <c r="BU94" i="1"/>
  <c r="BU95" i="1"/>
  <c r="BU96" i="1"/>
  <c r="BU97" i="1"/>
  <c r="BU98" i="1"/>
  <c r="BU99" i="1"/>
  <c r="BU100" i="1"/>
  <c r="BU101" i="1"/>
  <c r="BU102" i="1"/>
  <c r="BU103" i="1"/>
  <c r="BU104" i="1"/>
  <c r="BU105" i="1"/>
  <c r="BU106" i="1"/>
  <c r="BU107" i="1"/>
  <c r="BU108" i="1"/>
  <c r="BU109" i="1"/>
  <c r="BT9" i="1" a="1"/>
  <c r="BT10" i="1" a="1"/>
  <c r="BT11" i="1" a="1"/>
  <c r="BT12" i="1" a="1"/>
  <c r="BT13" i="1" a="1"/>
  <c r="BT14" i="1" a="1"/>
  <c r="BT15" i="1" a="1"/>
  <c r="BT16" i="1" a="1"/>
  <c r="BT17" i="1" a="1"/>
  <c r="BT18" i="1" a="1"/>
  <c r="BT19" i="1" a="1"/>
  <c r="BT20" i="1" a="1"/>
  <c r="BT21" i="1" a="1"/>
  <c r="BT22" i="1" a="1"/>
  <c r="BT23" i="1" a="1"/>
  <c r="BT24" i="1" a="1"/>
  <c r="BT25" i="1" a="1"/>
  <c r="BT26" i="1" a="1"/>
  <c r="BT27" i="1" a="1"/>
  <c r="BT28" i="1" a="1"/>
  <c r="BT29" i="1" a="1"/>
  <c r="BT30" i="1" a="1"/>
  <c r="BT31" i="1" a="1"/>
  <c r="BT32" i="1" a="1"/>
  <c r="BT33" i="1" a="1"/>
  <c r="BT34" i="1" a="1"/>
  <c r="BT35" i="1" a="1"/>
  <c r="BT36" i="1" a="1"/>
  <c r="BT37" i="1" a="1"/>
  <c r="BT38" i="1" a="1"/>
  <c r="BT39" i="1" a="1"/>
  <c r="BT40" i="1" a="1"/>
  <c r="BT41" i="1" a="1"/>
  <c r="BT42" i="1" a="1"/>
  <c r="BT43" i="1" a="1"/>
  <c r="BT44" i="1" a="1"/>
  <c r="BT45" i="1" a="1"/>
  <c r="BT46" i="1" a="1"/>
  <c r="BT47" i="1" a="1"/>
  <c r="BT48" i="1" a="1"/>
  <c r="BT49" i="1" a="1"/>
  <c r="BT50" i="1" a="1"/>
  <c r="BT51" i="1" a="1"/>
  <c r="BT52" i="1" a="1"/>
  <c r="BT53" i="1" a="1"/>
  <c r="BT54" i="1" a="1"/>
  <c r="BT55" i="1" a="1"/>
  <c r="BT56" i="1" a="1"/>
  <c r="BT57" i="1" a="1"/>
  <c r="BT58" i="1" a="1"/>
  <c r="BT59" i="1" a="1"/>
  <c r="BT60" i="1" a="1"/>
  <c r="BT61" i="1" a="1"/>
  <c r="BT62" i="1" a="1"/>
  <c r="BT63" i="1" a="1"/>
  <c r="BT64" i="1" a="1"/>
  <c r="BT65" i="1" a="1"/>
  <c r="BT66" i="1" a="1"/>
  <c r="BT67" i="1" a="1"/>
  <c r="BT68" i="1" a="1"/>
  <c r="BT69" i="1" a="1"/>
  <c r="BT70" i="1" a="1"/>
  <c r="BT71" i="1" a="1"/>
  <c r="BT72" i="1" a="1"/>
  <c r="BT73" i="1" a="1"/>
  <c r="BT74" i="1" a="1"/>
  <c r="BT75" i="1" a="1"/>
  <c r="BT76" i="1" a="1"/>
  <c r="BT77" i="1" a="1"/>
  <c r="BT78" i="1" a="1"/>
  <c r="BT79" i="1" a="1"/>
  <c r="BT80" i="1" a="1"/>
  <c r="BT81" i="1" a="1"/>
  <c r="BT82" i="1" a="1"/>
  <c r="BT83" i="1" a="1"/>
  <c r="BT84" i="1" a="1"/>
  <c r="BT85" i="1" a="1"/>
  <c r="BT86" i="1" a="1"/>
  <c r="BT87" i="1" a="1"/>
  <c r="BT88" i="1" a="1"/>
  <c r="BT89" i="1" a="1"/>
  <c r="BT90" i="1" a="1"/>
  <c r="BT91" i="1" a="1"/>
  <c r="BT92" i="1" a="1"/>
  <c r="BT93" i="1" a="1"/>
  <c r="BT94" i="1" a="1"/>
  <c r="BT95" i="1" a="1"/>
  <c r="BT96" i="1" a="1"/>
  <c r="BT97" i="1" a="1"/>
  <c r="BT98" i="1" a="1"/>
  <c r="BT99" i="1" a="1"/>
  <c r="BT100" i="1" a="1"/>
  <c r="BT101" i="1" a="1"/>
  <c r="BT102" i="1" a="1"/>
  <c r="BT103" i="1" a="1"/>
  <c r="BT104" i="1" a="1"/>
  <c r="BT105" i="1" a="1"/>
  <c r="BT106" i="1" a="1"/>
  <c r="BT107" i="1" a="1"/>
  <c r="BT108" i="1" a="1"/>
  <c r="BT109" i="1" a="1"/>
  <c r="BS9" i="1" a="1"/>
  <c r="BS10" i="1" a="1"/>
  <c r="BS11" i="1" a="1"/>
  <c r="BS12" i="1" a="1"/>
  <c r="BS13" i="1" a="1"/>
  <c r="BS14" i="1" a="1"/>
  <c r="BS15" i="1" a="1"/>
  <c r="BS16" i="1" a="1"/>
  <c r="BS17" i="1" a="1"/>
  <c r="BS18" i="1" a="1"/>
  <c r="BS19" i="1" a="1"/>
  <c r="BS20" i="1" a="1"/>
  <c r="BS21" i="1" a="1"/>
  <c r="BS22" i="1" a="1"/>
  <c r="BS23" i="1" a="1"/>
  <c r="BS24" i="1" a="1"/>
  <c r="BS25" i="1" a="1"/>
  <c r="BS26" i="1" a="1"/>
  <c r="BS27" i="1" a="1"/>
  <c r="BS28" i="1" a="1"/>
  <c r="BS29" i="1" a="1"/>
  <c r="BS30" i="1" a="1"/>
  <c r="BS31" i="1" a="1"/>
  <c r="BS32" i="1" a="1"/>
  <c r="BS33" i="1" a="1"/>
  <c r="BS34" i="1" a="1"/>
  <c r="BS35" i="1" a="1"/>
  <c r="BS36" i="1" a="1"/>
  <c r="BS37" i="1" a="1"/>
  <c r="BS38" i="1" a="1"/>
  <c r="BS39" i="1" a="1"/>
  <c r="BS40" i="1" a="1"/>
  <c r="BS41" i="1" a="1"/>
  <c r="BS42" i="1" a="1"/>
  <c r="BS43" i="1" a="1"/>
  <c r="BS44" i="1" a="1"/>
  <c r="BS45" i="1" a="1"/>
  <c r="BS46" i="1" a="1"/>
  <c r="BS47" i="1" a="1"/>
  <c r="BS48" i="1" a="1"/>
  <c r="BS49" i="1" a="1"/>
  <c r="BS50" i="1" a="1"/>
  <c r="BS51" i="1" a="1"/>
  <c r="BS52" i="1" a="1"/>
  <c r="BS53" i="1" a="1"/>
  <c r="BS54" i="1" a="1"/>
  <c r="BS55" i="1" a="1"/>
  <c r="BS56" i="1" a="1"/>
  <c r="BS57" i="1" a="1"/>
  <c r="BS58" i="1" a="1"/>
  <c r="BS59" i="1" a="1"/>
  <c r="BS60" i="1" a="1"/>
  <c r="BS61" i="1" a="1"/>
  <c r="BS62" i="1" a="1"/>
  <c r="BS63" i="1" a="1"/>
  <c r="BS64" i="1" a="1"/>
  <c r="BS65" i="1" a="1"/>
  <c r="BS66" i="1" a="1"/>
  <c r="BS67" i="1" a="1"/>
  <c r="BS68" i="1" a="1"/>
  <c r="BS69" i="1" a="1"/>
  <c r="BS70" i="1" a="1"/>
  <c r="BS71" i="1" a="1"/>
  <c r="BS72" i="1" a="1"/>
  <c r="BS73" i="1" a="1"/>
  <c r="BS74" i="1" a="1"/>
  <c r="BS75" i="1" a="1"/>
  <c r="BS76" i="1" a="1"/>
  <c r="BS77" i="1" a="1"/>
  <c r="BS78" i="1" a="1"/>
  <c r="BS79" i="1" a="1"/>
  <c r="BS80" i="1" a="1"/>
  <c r="BS81" i="1" a="1"/>
  <c r="BS82" i="1" a="1"/>
  <c r="BS83" i="1" a="1"/>
  <c r="BS84" i="1" a="1"/>
  <c r="BS85" i="1" a="1"/>
  <c r="BS86" i="1" a="1"/>
  <c r="BS87" i="1" a="1"/>
  <c r="BS88" i="1" a="1"/>
  <c r="BS89" i="1" a="1"/>
  <c r="BS90" i="1" a="1"/>
  <c r="BS91" i="1" a="1"/>
  <c r="BS92" i="1" a="1"/>
  <c r="BS93" i="1" a="1"/>
  <c r="BS94" i="1" a="1"/>
  <c r="BS95" i="1" a="1"/>
  <c r="BS96" i="1" a="1"/>
  <c r="BS97" i="1" a="1"/>
  <c r="BS98" i="1" a="1"/>
  <c r="BS99" i="1" a="1"/>
  <c r="BS100" i="1" a="1"/>
  <c r="BS101" i="1" a="1"/>
  <c r="BS102" i="1" a="1"/>
  <c r="BS103" i="1" a="1"/>
  <c r="BS104" i="1" a="1"/>
  <c r="BS105" i="1" a="1"/>
  <c r="BS106" i="1" a="1"/>
  <c r="BS107" i="1" a="1"/>
  <c r="BS108" i="1" a="1"/>
  <c r="BS109" i="1" a="1"/>
  <c r="BU8" i="1"/>
  <c r="BT8" i="1" a="1"/>
  <c r="BS8" i="1" a="1"/>
  <c r="CJ9" i="1" a="1"/>
  <c r="CJ10" i="1" a="1"/>
  <c r="CJ11" i="1" a="1"/>
  <c r="CJ12" i="1" a="1"/>
  <c r="CJ13" i="1" a="1"/>
  <c r="CJ14" i="1" a="1"/>
  <c r="CJ15" i="1" a="1"/>
  <c r="CJ16" i="1" a="1"/>
  <c r="CJ17" i="1" a="1"/>
  <c r="CJ18" i="1" a="1"/>
  <c r="CJ19" i="1" a="1"/>
  <c r="CJ20" i="1" a="1"/>
  <c r="CJ21" i="1" a="1"/>
  <c r="CJ22" i="1" a="1"/>
  <c r="CJ23" i="1" a="1"/>
  <c r="CJ24" i="1" a="1"/>
  <c r="CJ25" i="1" a="1"/>
  <c r="CJ26" i="1" a="1"/>
  <c r="CJ27" i="1" a="1"/>
  <c r="CJ28" i="1" a="1"/>
  <c r="CJ29" i="1" a="1"/>
  <c r="CJ30" i="1" a="1"/>
  <c r="CJ31" i="1" a="1"/>
  <c r="CJ32" i="1" a="1"/>
  <c r="CJ33" i="1" a="1"/>
  <c r="CJ34" i="1" a="1"/>
  <c r="CJ35" i="1" a="1"/>
  <c r="CJ36" i="1" a="1"/>
  <c r="CJ37" i="1" a="1"/>
  <c r="CJ38" i="1" a="1"/>
  <c r="CJ39" i="1" a="1"/>
  <c r="CJ40" i="1" a="1"/>
  <c r="CJ41" i="1" a="1"/>
  <c r="CJ42" i="1" a="1"/>
  <c r="CJ43" i="1" a="1"/>
  <c r="CJ44" i="1" a="1"/>
  <c r="CJ45" i="1" a="1"/>
  <c r="CJ46" i="1" a="1"/>
  <c r="CJ47" i="1" a="1"/>
  <c r="CJ48" i="1" a="1"/>
  <c r="CJ49" i="1" a="1"/>
  <c r="CJ50" i="1" a="1"/>
  <c r="CJ51" i="1" a="1"/>
  <c r="CJ52" i="1" a="1"/>
  <c r="CJ53" i="1" a="1"/>
  <c r="CJ54" i="1" a="1"/>
  <c r="CJ55" i="1" a="1"/>
  <c r="CJ56" i="1" a="1"/>
  <c r="CJ57" i="1" a="1"/>
  <c r="CJ58" i="1" a="1"/>
  <c r="CJ59" i="1" a="1"/>
  <c r="CJ60" i="1" a="1"/>
  <c r="CJ61" i="1" a="1"/>
  <c r="CJ62" i="1" a="1"/>
  <c r="CJ63" i="1" a="1"/>
  <c r="CJ64" i="1" a="1"/>
  <c r="CJ65" i="1" a="1"/>
  <c r="CJ66" i="1" a="1"/>
  <c r="CJ67" i="1" a="1"/>
  <c r="CJ68" i="1" a="1"/>
  <c r="CJ69" i="1" a="1"/>
  <c r="CJ70" i="1" a="1"/>
  <c r="CJ71" i="1" a="1"/>
  <c r="CJ72" i="1" a="1"/>
  <c r="CJ73" i="1" a="1"/>
  <c r="CJ74" i="1" a="1"/>
  <c r="CJ75" i="1" a="1"/>
  <c r="CJ76" i="1" a="1"/>
  <c r="CJ77" i="1" a="1"/>
  <c r="CJ78" i="1" a="1"/>
  <c r="CJ79" i="1" a="1"/>
  <c r="CJ80" i="1" a="1"/>
  <c r="CJ81" i="1" a="1"/>
  <c r="CJ82" i="1" a="1"/>
  <c r="CJ83" i="1" a="1"/>
  <c r="CJ84" i="1" a="1"/>
  <c r="CJ85" i="1" a="1"/>
  <c r="CJ86" i="1" a="1"/>
  <c r="CJ87" i="1" a="1"/>
  <c r="CJ88" i="1" a="1"/>
  <c r="CJ89" i="1" a="1"/>
  <c r="CJ90" i="1" a="1"/>
  <c r="CJ91" i="1" a="1"/>
  <c r="CJ92" i="1" a="1"/>
  <c r="CJ93" i="1" a="1"/>
  <c r="CJ94" i="1" a="1"/>
  <c r="CJ95" i="1" a="1"/>
  <c r="CJ96" i="1" a="1"/>
  <c r="CJ97" i="1" a="1"/>
  <c r="CJ98" i="1" a="1"/>
  <c r="CJ99" i="1" a="1"/>
  <c r="CJ100" i="1" a="1"/>
  <c r="CJ101" i="1" a="1"/>
  <c r="CJ102" i="1" a="1"/>
  <c r="CJ103" i="1" a="1"/>
  <c r="CJ104" i="1" a="1"/>
  <c r="CJ105" i="1" a="1"/>
  <c r="CJ106" i="1" a="1"/>
  <c r="CJ107" i="1" a="1"/>
  <c r="CJ108" i="1" a="1"/>
  <c r="CJ109" i="1" a="1"/>
  <c r="CK9" i="1" a="1"/>
  <c r="CK10" i="1" a="1"/>
  <c r="CK11" i="1" a="1"/>
  <c r="CK12" i="1" a="1"/>
  <c r="CK13" i="1" a="1"/>
  <c r="CK14" i="1" a="1"/>
  <c r="CK15" i="1" a="1"/>
  <c r="CK16" i="1" a="1"/>
  <c r="CK17" i="1" a="1"/>
  <c r="CK18" i="1" a="1"/>
  <c r="CK19" i="1" a="1"/>
  <c r="CK20" i="1" a="1"/>
  <c r="CK21" i="1" a="1"/>
  <c r="CK22" i="1" a="1"/>
  <c r="CK23" i="1" a="1"/>
  <c r="CK24" i="1" a="1"/>
  <c r="CK25" i="1" a="1"/>
  <c r="CK26" i="1" a="1"/>
  <c r="CK27" i="1" a="1"/>
  <c r="CK28" i="1" a="1"/>
  <c r="CK29" i="1" a="1"/>
  <c r="CK30" i="1" a="1"/>
  <c r="CK31" i="1" a="1"/>
  <c r="CK32" i="1" a="1"/>
  <c r="CK33" i="1" a="1"/>
  <c r="CK34" i="1" a="1"/>
  <c r="CK35" i="1" a="1"/>
  <c r="CK36" i="1" a="1"/>
  <c r="CK37" i="1" a="1"/>
  <c r="CK38" i="1" a="1"/>
  <c r="CK39" i="1" a="1"/>
  <c r="CK40" i="1" a="1"/>
  <c r="CK41" i="1" a="1"/>
  <c r="CK42" i="1" a="1"/>
  <c r="CK43" i="1" a="1"/>
  <c r="CK44" i="1" a="1"/>
  <c r="CK45" i="1" a="1"/>
  <c r="CK46" i="1" a="1"/>
  <c r="CK47" i="1" a="1"/>
  <c r="CK48" i="1" a="1"/>
  <c r="CK49" i="1" a="1"/>
  <c r="CK50" i="1" a="1"/>
  <c r="CK51" i="1" a="1"/>
  <c r="CK52" i="1" a="1"/>
  <c r="CK53" i="1" a="1"/>
  <c r="CK54" i="1" a="1"/>
  <c r="CK55" i="1" a="1"/>
  <c r="CK56" i="1" a="1"/>
  <c r="CK57" i="1" a="1"/>
  <c r="CK58" i="1" a="1"/>
  <c r="CK59" i="1" a="1"/>
  <c r="CK60" i="1" a="1"/>
  <c r="CK61" i="1" a="1"/>
  <c r="CK62" i="1" a="1"/>
  <c r="CK63" i="1" a="1"/>
  <c r="CK64" i="1" a="1"/>
  <c r="CK65" i="1" a="1"/>
  <c r="CK66" i="1" a="1"/>
  <c r="CK67" i="1" a="1"/>
  <c r="CK68" i="1" a="1"/>
  <c r="CK69" i="1" a="1"/>
  <c r="CK70" i="1" a="1"/>
  <c r="CK71" i="1" a="1"/>
  <c r="CK72" i="1" a="1"/>
  <c r="CK73" i="1" a="1"/>
  <c r="CK74" i="1" a="1"/>
  <c r="CK75" i="1" a="1"/>
  <c r="CK76" i="1" a="1"/>
  <c r="CK77" i="1" a="1"/>
  <c r="CK78" i="1" a="1"/>
  <c r="CK79" i="1" a="1"/>
  <c r="CK80" i="1" a="1"/>
  <c r="CK81" i="1" a="1"/>
  <c r="CK82" i="1" a="1"/>
  <c r="CK83" i="1" a="1"/>
  <c r="CK84" i="1" a="1"/>
  <c r="CK85" i="1" a="1"/>
  <c r="CK86" i="1" a="1"/>
  <c r="CK87" i="1" a="1"/>
  <c r="CK88" i="1" a="1"/>
  <c r="CK89" i="1" a="1"/>
  <c r="CK90" i="1" a="1"/>
  <c r="CK91" i="1" a="1"/>
  <c r="CK92" i="1" a="1"/>
  <c r="CK93" i="1" a="1"/>
  <c r="CK94" i="1" a="1"/>
  <c r="CK95" i="1" a="1"/>
  <c r="CK96" i="1" a="1"/>
  <c r="CK97" i="1" a="1"/>
  <c r="CK98" i="1" a="1"/>
  <c r="CK99" i="1" a="1"/>
  <c r="CK100" i="1" a="1"/>
  <c r="CK101" i="1" a="1"/>
  <c r="CK102" i="1" a="1"/>
  <c r="CK103" i="1" a="1"/>
  <c r="CK104" i="1" a="1"/>
  <c r="CK105" i="1" a="1"/>
  <c r="CK106" i="1" a="1"/>
  <c r="CK107" i="1" a="1"/>
  <c r="CK108" i="1" a="1"/>
  <c r="CK109" i="1" a="1"/>
  <c r="CL9" i="1"/>
  <c r="CL10" i="1"/>
  <c r="CL11" i="1"/>
  <c r="CL12" i="1"/>
  <c r="CL13" i="1"/>
  <c r="CL14" i="1"/>
  <c r="CL15" i="1"/>
  <c r="CL16" i="1"/>
  <c r="CL17" i="1"/>
  <c r="CL18" i="1"/>
  <c r="CL19" i="1"/>
  <c r="CL20" i="1"/>
  <c r="CL21" i="1"/>
  <c r="CL22" i="1"/>
  <c r="CL23" i="1"/>
  <c r="CL24" i="1"/>
  <c r="CL25" i="1"/>
  <c r="CL26" i="1"/>
  <c r="CL27" i="1"/>
  <c r="CL28" i="1"/>
  <c r="CL29" i="1"/>
  <c r="CL30" i="1"/>
  <c r="CL31" i="1"/>
  <c r="CL32" i="1"/>
  <c r="CL33" i="1"/>
  <c r="CL34" i="1"/>
  <c r="CL35" i="1"/>
  <c r="CL36" i="1"/>
  <c r="CL37" i="1"/>
  <c r="CL38" i="1"/>
  <c r="CL39" i="1"/>
  <c r="CL40" i="1"/>
  <c r="CL41" i="1"/>
  <c r="CL42" i="1"/>
  <c r="CL43" i="1"/>
  <c r="CL44" i="1"/>
  <c r="CL45" i="1"/>
  <c r="CL46" i="1"/>
  <c r="CL47" i="1"/>
  <c r="CL48" i="1"/>
  <c r="CL49" i="1"/>
  <c r="CL50" i="1"/>
  <c r="CL51" i="1"/>
  <c r="CL52" i="1"/>
  <c r="CL53" i="1"/>
  <c r="CL54" i="1"/>
  <c r="CL55" i="1"/>
  <c r="CL56" i="1"/>
  <c r="CL57" i="1"/>
  <c r="CL58" i="1"/>
  <c r="CL59" i="1"/>
  <c r="CL60" i="1"/>
  <c r="CL61" i="1"/>
  <c r="CL62" i="1"/>
  <c r="CL63" i="1"/>
  <c r="CL64" i="1"/>
  <c r="CL65" i="1"/>
  <c r="CL66" i="1"/>
  <c r="CL67" i="1"/>
  <c r="CL68" i="1"/>
  <c r="CL69" i="1"/>
  <c r="CL70" i="1"/>
  <c r="CL71" i="1"/>
  <c r="CL72" i="1"/>
  <c r="CL73" i="1"/>
  <c r="CL74" i="1"/>
  <c r="CL75" i="1"/>
  <c r="CL76" i="1"/>
  <c r="CL77" i="1"/>
  <c r="CL78" i="1"/>
  <c r="CL79" i="1"/>
  <c r="CL80" i="1"/>
  <c r="CL81" i="1"/>
  <c r="CL82" i="1"/>
  <c r="CL83" i="1"/>
  <c r="CL84" i="1"/>
  <c r="CL85" i="1"/>
  <c r="CL86" i="1"/>
  <c r="CL87" i="1"/>
  <c r="CL88" i="1"/>
  <c r="CL89" i="1"/>
  <c r="CL90" i="1"/>
  <c r="CL91" i="1"/>
  <c r="CL92" i="1"/>
  <c r="CL93" i="1"/>
  <c r="CL94" i="1"/>
  <c r="CL95" i="1"/>
  <c r="CL96" i="1"/>
  <c r="CL97" i="1"/>
  <c r="CL98" i="1"/>
  <c r="CL99" i="1"/>
  <c r="CL100" i="1"/>
  <c r="CL101" i="1"/>
  <c r="CL102" i="1"/>
  <c r="CL103" i="1"/>
  <c r="CL104" i="1"/>
  <c r="CL105" i="1"/>
  <c r="CL106" i="1"/>
  <c r="CL107" i="1"/>
  <c r="CL108" i="1"/>
  <c r="CL109" i="1"/>
  <c r="CL8" i="1"/>
  <c r="CK8" i="1" a="1"/>
  <c r="CJ8" i="1" a="1"/>
  <c r="BR112" i="1"/>
  <c r="BR111" i="1"/>
  <c r="BR113" i="1" s="1"/>
  <c r="BQ112" i="1"/>
  <c r="BQ111" i="1"/>
  <c r="BQ113" i="1" s="1"/>
  <c r="BP112" i="1"/>
  <c r="BP111" i="1"/>
  <c r="BP113" i="1" s="1"/>
  <c r="CI10" i="1"/>
  <c r="CI11" i="1"/>
  <c r="CI12" i="1"/>
  <c r="CI13" i="1"/>
  <c r="CI14" i="1"/>
  <c r="CI15" i="1"/>
  <c r="CI16" i="1"/>
  <c r="CI17" i="1"/>
  <c r="CI18" i="1"/>
  <c r="CI19" i="1"/>
  <c r="CI20" i="1"/>
  <c r="CI21" i="1"/>
  <c r="CI22" i="1"/>
  <c r="CI23" i="1"/>
  <c r="CI24" i="1"/>
  <c r="CI25" i="1"/>
  <c r="CI26" i="1"/>
  <c r="CI27" i="1"/>
  <c r="CI28" i="1"/>
  <c r="CI29" i="1"/>
  <c r="CI30" i="1"/>
  <c r="CI31" i="1"/>
  <c r="CI32" i="1"/>
  <c r="CI33" i="1"/>
  <c r="CI34" i="1"/>
  <c r="CI35" i="1"/>
  <c r="CI36" i="1"/>
  <c r="CI37" i="1"/>
  <c r="CI38" i="1"/>
  <c r="CI39" i="1"/>
  <c r="CI40" i="1"/>
  <c r="CI41" i="1"/>
  <c r="CI42" i="1"/>
  <c r="CI43" i="1"/>
  <c r="CI44" i="1"/>
  <c r="CI45" i="1"/>
  <c r="CI46" i="1"/>
  <c r="CI47" i="1"/>
  <c r="CI48" i="1"/>
  <c r="CI49" i="1"/>
  <c r="CI50" i="1"/>
  <c r="CI51" i="1"/>
  <c r="CI52" i="1"/>
  <c r="CI53" i="1"/>
  <c r="CI54" i="1"/>
  <c r="CI55" i="1"/>
  <c r="CI56" i="1"/>
  <c r="CI57" i="1"/>
  <c r="CI58" i="1"/>
  <c r="CI59" i="1"/>
  <c r="CI60" i="1"/>
  <c r="CI61" i="1"/>
  <c r="CI62" i="1"/>
  <c r="CI63" i="1"/>
  <c r="CI64" i="1"/>
  <c r="CI65" i="1"/>
  <c r="CI66" i="1"/>
  <c r="CI67" i="1"/>
  <c r="CI68" i="1"/>
  <c r="CI69" i="1"/>
  <c r="CI70" i="1"/>
  <c r="CI71" i="1"/>
  <c r="CI72" i="1"/>
  <c r="CI73" i="1"/>
  <c r="CI74" i="1"/>
  <c r="CI75" i="1"/>
  <c r="CI76" i="1"/>
  <c r="CI77" i="1"/>
  <c r="CI78" i="1"/>
  <c r="CI79" i="1"/>
  <c r="CI80" i="1"/>
  <c r="CI81" i="1"/>
  <c r="CI82" i="1"/>
  <c r="CI83" i="1"/>
  <c r="CI84" i="1"/>
  <c r="CI85" i="1"/>
  <c r="CI86" i="1"/>
  <c r="CI87" i="1"/>
  <c r="CI88" i="1"/>
  <c r="CI89" i="1"/>
  <c r="CI90" i="1"/>
  <c r="CI91" i="1"/>
  <c r="CI92" i="1"/>
  <c r="CI93" i="1"/>
  <c r="CI94" i="1"/>
  <c r="CI95" i="1"/>
  <c r="CI96" i="1"/>
  <c r="CI97" i="1"/>
  <c r="CI98" i="1"/>
  <c r="CI99" i="1"/>
  <c r="CI100" i="1"/>
  <c r="CI101" i="1"/>
  <c r="CI102" i="1"/>
  <c r="CI103" i="1"/>
  <c r="CI104" i="1"/>
  <c r="CI105" i="1"/>
  <c r="CI106" i="1"/>
  <c r="CI107" i="1"/>
  <c r="CI108" i="1"/>
  <c r="CI109" i="1"/>
  <c r="CH10" i="1" a="1"/>
  <c r="CH11" i="1" a="1"/>
  <c r="CH12" i="1" a="1"/>
  <c r="CH13" i="1" a="1"/>
  <c r="CH14" i="1" a="1"/>
  <c r="CH15" i="1" a="1"/>
  <c r="CH16" i="1" a="1"/>
  <c r="CH17" i="1" a="1"/>
  <c r="CH18" i="1" a="1"/>
  <c r="CH19" i="1" a="1"/>
  <c r="CH20" i="1" a="1"/>
  <c r="CH21" i="1" a="1"/>
  <c r="CH22" i="1" a="1"/>
  <c r="CH23" i="1" a="1"/>
  <c r="CH24" i="1" a="1"/>
  <c r="CH25" i="1" a="1"/>
  <c r="CH26" i="1" a="1"/>
  <c r="CH27" i="1" a="1"/>
  <c r="CH28" i="1" a="1"/>
  <c r="CH29" i="1" a="1"/>
  <c r="CH30" i="1" a="1"/>
  <c r="CH31" i="1" a="1"/>
  <c r="CH32" i="1" a="1"/>
  <c r="CH33" i="1" a="1"/>
  <c r="CH34" i="1" a="1"/>
  <c r="CH35" i="1" a="1"/>
  <c r="CH36" i="1" a="1"/>
  <c r="CH37" i="1" a="1"/>
  <c r="CH38" i="1" a="1"/>
  <c r="CH39" i="1" a="1"/>
  <c r="CH40" i="1" a="1"/>
  <c r="CH41" i="1" a="1"/>
  <c r="CH42" i="1" a="1"/>
  <c r="CH43" i="1" a="1"/>
  <c r="CH44" i="1" a="1"/>
  <c r="CH45" i="1" a="1"/>
  <c r="CH46" i="1" a="1"/>
  <c r="CH47" i="1" a="1"/>
  <c r="CH48" i="1" a="1"/>
  <c r="CH49" i="1" a="1"/>
  <c r="CH50" i="1" a="1"/>
  <c r="CH51" i="1" a="1"/>
  <c r="CH52" i="1" a="1"/>
  <c r="CH53" i="1" a="1"/>
  <c r="CH54" i="1" a="1"/>
  <c r="CH55" i="1" a="1"/>
  <c r="CH56" i="1" a="1"/>
  <c r="CH57" i="1" a="1"/>
  <c r="CH58" i="1" a="1"/>
  <c r="CH59" i="1" a="1"/>
  <c r="CH60" i="1" a="1"/>
  <c r="CH61" i="1" a="1"/>
  <c r="CH62" i="1" a="1"/>
  <c r="CH63" i="1" a="1"/>
  <c r="CH64" i="1" a="1"/>
  <c r="CH65" i="1" a="1"/>
  <c r="CH66" i="1" a="1"/>
  <c r="CH67" i="1" a="1"/>
  <c r="CH68" i="1" a="1"/>
  <c r="CH69" i="1" a="1"/>
  <c r="CH70" i="1" a="1"/>
  <c r="CH71" i="1" a="1"/>
  <c r="CH72" i="1" a="1"/>
  <c r="CH73" i="1" a="1"/>
  <c r="CH74" i="1" a="1"/>
  <c r="CH75" i="1" a="1"/>
  <c r="CH76" i="1" a="1"/>
  <c r="CH77" i="1" a="1"/>
  <c r="CH78" i="1" a="1"/>
  <c r="CH79" i="1" a="1"/>
  <c r="CH80" i="1" a="1"/>
  <c r="CH81" i="1" a="1"/>
  <c r="CH82" i="1" a="1"/>
  <c r="CH83" i="1" a="1"/>
  <c r="CH84" i="1" a="1"/>
  <c r="CH85" i="1" a="1"/>
  <c r="CH86" i="1" a="1"/>
  <c r="CH87" i="1" a="1"/>
  <c r="CH88" i="1" a="1"/>
  <c r="CH89" i="1" a="1"/>
  <c r="CH90" i="1" a="1"/>
  <c r="CH91" i="1" a="1"/>
  <c r="CH92" i="1" a="1"/>
  <c r="CH93" i="1" a="1"/>
  <c r="CH94" i="1" a="1"/>
  <c r="CH95" i="1" a="1"/>
  <c r="CH96" i="1" a="1"/>
  <c r="CH97" i="1" a="1"/>
  <c r="CH98" i="1" a="1"/>
  <c r="CH99" i="1" a="1"/>
  <c r="CH100" i="1" a="1"/>
  <c r="CH101" i="1" a="1"/>
  <c r="CH102" i="1" a="1"/>
  <c r="CH103" i="1" a="1"/>
  <c r="CH104" i="1" a="1"/>
  <c r="CH105" i="1" a="1"/>
  <c r="CH106" i="1" a="1"/>
  <c r="CH107" i="1" a="1"/>
  <c r="CH108" i="1" a="1"/>
  <c r="CH109" i="1" a="1"/>
  <c r="CG10" i="1" a="1"/>
  <c r="CG11" i="1" a="1"/>
  <c r="CG12" i="1" a="1"/>
  <c r="CG13" i="1" a="1"/>
  <c r="CG14" i="1" a="1"/>
  <c r="CG15" i="1" a="1"/>
  <c r="CG16" i="1" a="1"/>
  <c r="CG17" i="1" a="1"/>
  <c r="CG18" i="1" a="1"/>
  <c r="CG19" i="1" a="1"/>
  <c r="CG20" i="1" a="1"/>
  <c r="CG21" i="1" a="1"/>
  <c r="CG22" i="1" a="1"/>
  <c r="CG23" i="1" a="1"/>
  <c r="CG24" i="1" a="1"/>
  <c r="CG25" i="1" a="1"/>
  <c r="CG26" i="1" a="1"/>
  <c r="CG27" i="1" a="1"/>
  <c r="CG28" i="1" a="1"/>
  <c r="CG29" i="1" a="1"/>
  <c r="CG30" i="1" a="1"/>
  <c r="CG31" i="1" a="1"/>
  <c r="CG32" i="1" a="1"/>
  <c r="CG33" i="1" a="1"/>
  <c r="CG34" i="1" a="1"/>
  <c r="CG35" i="1" a="1"/>
  <c r="CG36" i="1" a="1"/>
  <c r="CG37" i="1" a="1"/>
  <c r="CG38" i="1" a="1"/>
  <c r="CG39" i="1" a="1"/>
  <c r="CG40" i="1" a="1"/>
  <c r="CG41" i="1" a="1"/>
  <c r="CG42" i="1" a="1"/>
  <c r="CG43" i="1" a="1"/>
  <c r="CG44" i="1" a="1"/>
  <c r="CG45" i="1" a="1"/>
  <c r="CG46" i="1" a="1"/>
  <c r="CG47" i="1" a="1"/>
  <c r="CG48" i="1" a="1"/>
  <c r="CG49" i="1" a="1"/>
  <c r="CG50" i="1" a="1"/>
  <c r="CG51" i="1" a="1"/>
  <c r="CG52" i="1" a="1"/>
  <c r="CG53" i="1" a="1"/>
  <c r="CG54" i="1" a="1"/>
  <c r="CG55" i="1" a="1"/>
  <c r="CG56" i="1" a="1"/>
  <c r="CG57" i="1" a="1"/>
  <c r="CG58" i="1" a="1"/>
  <c r="CG59" i="1" a="1"/>
  <c r="CG60" i="1" a="1"/>
  <c r="CG61" i="1" a="1"/>
  <c r="CG62" i="1" a="1"/>
  <c r="CG63" i="1" a="1"/>
  <c r="CG64" i="1" a="1"/>
  <c r="CG65" i="1" a="1"/>
  <c r="CG66" i="1" a="1"/>
  <c r="CG67" i="1" a="1"/>
  <c r="CG68" i="1" a="1"/>
  <c r="CG69" i="1" a="1"/>
  <c r="CG70" i="1" a="1"/>
  <c r="CG71" i="1" a="1"/>
  <c r="CG72" i="1" a="1"/>
  <c r="CG73" i="1" a="1"/>
  <c r="CG74" i="1" a="1"/>
  <c r="CG75" i="1" a="1"/>
  <c r="CG76" i="1" a="1"/>
  <c r="CG77" i="1" a="1"/>
  <c r="CG78" i="1" a="1"/>
  <c r="CG79" i="1" a="1"/>
  <c r="CG80" i="1" a="1"/>
  <c r="CG81" i="1" a="1"/>
  <c r="CG82" i="1" a="1"/>
  <c r="CG83" i="1" a="1"/>
  <c r="CG84" i="1" a="1"/>
  <c r="CG85" i="1" a="1"/>
  <c r="CG86" i="1" a="1"/>
  <c r="CG87" i="1" a="1"/>
  <c r="CG88" i="1" a="1"/>
  <c r="CG89" i="1" a="1"/>
  <c r="CG90" i="1" a="1"/>
  <c r="CG91" i="1" a="1"/>
  <c r="CG92" i="1" a="1"/>
  <c r="CG93" i="1" a="1"/>
  <c r="CG94" i="1" a="1"/>
  <c r="CG95" i="1" a="1"/>
  <c r="CG96" i="1" a="1"/>
  <c r="CG97" i="1" a="1"/>
  <c r="CG98" i="1" a="1"/>
  <c r="CG99" i="1" a="1"/>
  <c r="CG100" i="1" a="1"/>
  <c r="CG101" i="1" a="1"/>
  <c r="CG102" i="1" a="1"/>
  <c r="CG103" i="1" a="1"/>
  <c r="CG104" i="1" a="1"/>
  <c r="CG105" i="1" a="1"/>
  <c r="CG106" i="1" a="1"/>
  <c r="CG107" i="1" a="1"/>
  <c r="CG108" i="1" a="1"/>
  <c r="CG109" i="1" a="1"/>
  <c r="CI8" i="1"/>
  <c r="CH8" i="1" a="1"/>
  <c r="CG8" i="1" a="1"/>
  <c r="CI9" i="1"/>
  <c r="CH9" i="1" a="1"/>
  <c r="CG9" i="1" a="1"/>
  <c r="CC11" i="1"/>
  <c r="CC12" i="1"/>
  <c r="CC13" i="1"/>
  <c r="CC14" i="1"/>
  <c r="CC15" i="1"/>
  <c r="CC16" i="1"/>
  <c r="CC17" i="1"/>
  <c r="CC18" i="1"/>
  <c r="CC19" i="1"/>
  <c r="CC20" i="1"/>
  <c r="CC21" i="1"/>
  <c r="CC22" i="1"/>
  <c r="CC23" i="1"/>
  <c r="CC24" i="1"/>
  <c r="CC25" i="1"/>
  <c r="CC26" i="1"/>
  <c r="CC27" i="1"/>
  <c r="CC28" i="1"/>
  <c r="CC29" i="1"/>
  <c r="CC30" i="1"/>
  <c r="CC31" i="1"/>
  <c r="CC32" i="1"/>
  <c r="CC33" i="1"/>
  <c r="CC34" i="1"/>
  <c r="CC35" i="1"/>
  <c r="CC36" i="1"/>
  <c r="CC37" i="1"/>
  <c r="CC38" i="1"/>
  <c r="CC39" i="1"/>
  <c r="CC40" i="1"/>
  <c r="CC41" i="1"/>
  <c r="CC42" i="1"/>
  <c r="CC43" i="1"/>
  <c r="CC44" i="1"/>
  <c r="CC45" i="1"/>
  <c r="CC46" i="1"/>
  <c r="CC47" i="1"/>
  <c r="CC48" i="1"/>
  <c r="CC49" i="1"/>
  <c r="CC50" i="1"/>
  <c r="CC51" i="1"/>
  <c r="CC52" i="1"/>
  <c r="CC53" i="1"/>
  <c r="CC54" i="1"/>
  <c r="CC55" i="1"/>
  <c r="CC56" i="1"/>
  <c r="CC57" i="1"/>
  <c r="CC58" i="1"/>
  <c r="CC59" i="1"/>
  <c r="CC60" i="1"/>
  <c r="CC61" i="1"/>
  <c r="CC62" i="1"/>
  <c r="CC63" i="1"/>
  <c r="CC64" i="1"/>
  <c r="CC65" i="1"/>
  <c r="CC66" i="1"/>
  <c r="CC67" i="1"/>
  <c r="CC68" i="1"/>
  <c r="CC69" i="1"/>
  <c r="CC70" i="1"/>
  <c r="CC71" i="1"/>
  <c r="CC72" i="1"/>
  <c r="CC73" i="1"/>
  <c r="CC74" i="1"/>
  <c r="CC75" i="1"/>
  <c r="CC76" i="1"/>
  <c r="CC77" i="1"/>
  <c r="CC78" i="1"/>
  <c r="CC79" i="1"/>
  <c r="CC80" i="1"/>
  <c r="CC81" i="1"/>
  <c r="CC82" i="1"/>
  <c r="CC83" i="1"/>
  <c r="CC84" i="1"/>
  <c r="CC85" i="1"/>
  <c r="CC86" i="1"/>
  <c r="CC87" i="1"/>
  <c r="CC88" i="1"/>
  <c r="CC89" i="1"/>
  <c r="CC90" i="1"/>
  <c r="CC91" i="1"/>
  <c r="CC92" i="1"/>
  <c r="CC93" i="1"/>
  <c r="CC94" i="1"/>
  <c r="CC95" i="1"/>
  <c r="CC96" i="1"/>
  <c r="CC97" i="1"/>
  <c r="CC98" i="1"/>
  <c r="CC99" i="1"/>
  <c r="CC100" i="1"/>
  <c r="CC101" i="1"/>
  <c r="CC102" i="1"/>
  <c r="CC103" i="1"/>
  <c r="CC104" i="1"/>
  <c r="CC105" i="1"/>
  <c r="CC106" i="1"/>
  <c r="CC107" i="1"/>
  <c r="CC108" i="1"/>
  <c r="CC109" i="1"/>
  <c r="CC8" i="1"/>
  <c r="CC9" i="1"/>
  <c r="CC10" i="1"/>
  <c r="CB10" i="1" a="1"/>
  <c r="CB9" i="1" a="1"/>
  <c r="CA9" i="1" a="1"/>
  <c r="CF9" i="1"/>
  <c r="CE9" i="1" a="1"/>
  <c r="CD9" i="1"/>
  <c r="W112" i="1"/>
  <c r="W111" i="1"/>
  <c r="W113" i="1" s="1"/>
  <c r="V112" i="1"/>
  <c r="V111" i="1"/>
  <c r="V113" i="1" s="1"/>
  <c r="BV28" i="1"/>
  <c r="BO112" i="1"/>
  <c r="BN112" i="1"/>
  <c r="BM112" i="1"/>
  <c r="BL112" i="1"/>
  <c r="BO111" i="1"/>
  <c r="BO113" i="1" s="1"/>
  <c r="BN111" i="1"/>
  <c r="BN113" i="1" s="1"/>
  <c r="BM111" i="1"/>
  <c r="BM113" i="1" s="1"/>
  <c r="BL111" i="1"/>
  <c r="BL113" i="1" s="1"/>
  <c r="BK112" i="1"/>
  <c r="BK111" i="1"/>
  <c r="BK113" i="1" s="1"/>
  <c r="BJ112" i="1"/>
  <c r="BJ113" i="1"/>
  <c r="S112" i="1"/>
  <c r="BF112" i="1"/>
  <c r="BE112" i="1"/>
  <c r="BD112" i="1"/>
  <c r="BC112" i="1"/>
  <c r="BF111" i="1"/>
  <c r="BF113" i="1" s="1"/>
  <c r="BE111" i="1"/>
  <c r="BE113" i="1" s="1"/>
  <c r="BD111" i="1"/>
  <c r="BD113" i="1" s="1"/>
  <c r="BC111" i="1"/>
  <c r="BC113" i="1" s="1"/>
  <c r="BH112" i="1"/>
  <c r="BG112" i="1"/>
  <c r="BH111" i="1"/>
  <c r="BH113" i="1" s="1"/>
  <c r="BG111" i="1"/>
  <c r="BG113" i="1" s="1"/>
  <c r="BI112" i="1"/>
  <c r="BI111" i="1"/>
  <c r="BI113" i="1" s="1"/>
  <c r="BJ111" i="1"/>
  <c r="CR9" i="1"/>
  <c r="CQ9" i="1"/>
  <c r="CP9" i="1"/>
  <c r="CO9" i="1"/>
  <c r="CN9" i="1"/>
  <c r="CM9" i="1"/>
  <c r="BZ9" i="1"/>
  <c r="BY9" i="1"/>
  <c r="BX9" i="1"/>
  <c r="BV9" i="1"/>
  <c r="BV10" i="1"/>
  <c r="BX10" i="1"/>
  <c r="BY10" i="1"/>
  <c r="BZ10" i="1"/>
  <c r="CA10" i="1"/>
  <c r="CD10" i="1"/>
  <c r="CE10" i="1"/>
  <c r="CF10" i="1"/>
  <c r="CM10" i="1"/>
  <c r="CN10" i="1"/>
  <c r="CO10" i="1"/>
  <c r="CP10" i="1"/>
  <c r="CQ10" i="1"/>
  <c r="CR10" i="1"/>
  <c r="Q197" i="3"/>
  <c r="Q196" i="3"/>
  <c r="Q195" i="3"/>
  <c r="Q194" i="3"/>
  <c r="Q193" i="3"/>
  <c r="Q192" i="3"/>
  <c r="Q191" i="3"/>
  <c r="Q190" i="3"/>
  <c r="Q189" i="3"/>
  <c r="Q188" i="3"/>
  <c r="Q187" i="3"/>
  <c r="Q186" i="3"/>
  <c r="Q185" i="3"/>
  <c r="Q184" i="3"/>
  <c r="Q183" i="3"/>
  <c r="Q182" i="3"/>
  <c r="Q181" i="3"/>
  <c r="Q180" i="3"/>
  <c r="Q179" i="3"/>
  <c r="Q178" i="3"/>
  <c r="Q177" i="3"/>
  <c r="Q176" i="3"/>
  <c r="Q175" i="3"/>
  <c r="Q174" i="3"/>
  <c r="Q173" i="3"/>
  <c r="Q172" i="3"/>
  <c r="Q171" i="3"/>
  <c r="Q170" i="3"/>
  <c r="Q169" i="3"/>
  <c r="Q168" i="3"/>
  <c r="Q167" i="3"/>
  <c r="Q166" i="3"/>
  <c r="Q165" i="3"/>
  <c r="Q164" i="3"/>
  <c r="Q163" i="3"/>
  <c r="Q162" i="3"/>
  <c r="Q161" i="3"/>
  <c r="Q160" i="3"/>
  <c r="Q159" i="3"/>
  <c r="Q158" i="3"/>
  <c r="Q157" i="3"/>
  <c r="Q156" i="3"/>
  <c r="Q155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6" i="3"/>
  <c r="Q135" i="3"/>
  <c r="Q134" i="3"/>
  <c r="Q133" i="3"/>
  <c r="Q132" i="3"/>
  <c r="Q130" i="3"/>
  <c r="Q128" i="3"/>
  <c r="Q127" i="3"/>
  <c r="Q126" i="3"/>
  <c r="Q125" i="3"/>
  <c r="Q124" i="3"/>
  <c r="Q123" i="3"/>
  <c r="Q122" i="3"/>
  <c r="Q121" i="3"/>
  <c r="Q120" i="3"/>
  <c r="Q119" i="3"/>
  <c r="Q118" i="3"/>
  <c r="CF11" i="1"/>
  <c r="CF12" i="1"/>
  <c r="CF13" i="1"/>
  <c r="CF14" i="1"/>
  <c r="CF15" i="1"/>
  <c r="CF16" i="1"/>
  <c r="CF17" i="1"/>
  <c r="CF18" i="1"/>
  <c r="CF19" i="1"/>
  <c r="CF20" i="1"/>
  <c r="CF21" i="1"/>
  <c r="CF22" i="1"/>
  <c r="CF23" i="1"/>
  <c r="CF24" i="1"/>
  <c r="CF25" i="1"/>
  <c r="CF26" i="1"/>
  <c r="CF27" i="1"/>
  <c r="CF29" i="1"/>
  <c r="CF30" i="1"/>
  <c r="CF31" i="1"/>
  <c r="CF32" i="1"/>
  <c r="CF33" i="1"/>
  <c r="CF34" i="1"/>
  <c r="CF35" i="1"/>
  <c r="CF36" i="1"/>
  <c r="CF37" i="1"/>
  <c r="CF38" i="1"/>
  <c r="CF39" i="1"/>
  <c r="CF40" i="1"/>
  <c r="CF41" i="1"/>
  <c r="CF42" i="1"/>
  <c r="CF43" i="1"/>
  <c r="CF44" i="1"/>
  <c r="CF45" i="1"/>
  <c r="CF46" i="1"/>
  <c r="CF47" i="1"/>
  <c r="CF48" i="1"/>
  <c r="CF49" i="1"/>
  <c r="CF50" i="1"/>
  <c r="CF51" i="1"/>
  <c r="CF52" i="1"/>
  <c r="CF53" i="1"/>
  <c r="CF54" i="1"/>
  <c r="CF55" i="1"/>
  <c r="CF56" i="1"/>
  <c r="CF57" i="1"/>
  <c r="CF58" i="1"/>
  <c r="CF59" i="1"/>
  <c r="CF60" i="1"/>
  <c r="CF61" i="1"/>
  <c r="CF62" i="1"/>
  <c r="CF63" i="1"/>
  <c r="CF64" i="1"/>
  <c r="CF65" i="1"/>
  <c r="CF66" i="1"/>
  <c r="CF67" i="1"/>
  <c r="CF68" i="1"/>
  <c r="CF69" i="1"/>
  <c r="CF70" i="1"/>
  <c r="CF71" i="1"/>
  <c r="CF72" i="1"/>
  <c r="CF73" i="1"/>
  <c r="CF74" i="1"/>
  <c r="CF75" i="1"/>
  <c r="CF76" i="1"/>
  <c r="CF77" i="1"/>
  <c r="CF78" i="1"/>
  <c r="CF79" i="1"/>
  <c r="CF80" i="1"/>
  <c r="CF81" i="1"/>
  <c r="CF82" i="1"/>
  <c r="CF83" i="1"/>
  <c r="CF84" i="1"/>
  <c r="CF85" i="1"/>
  <c r="CF86" i="1"/>
  <c r="CF87" i="1"/>
  <c r="CF88" i="1"/>
  <c r="CF89" i="1"/>
  <c r="CF90" i="1"/>
  <c r="CF91" i="1"/>
  <c r="CF92" i="1"/>
  <c r="CF93" i="1"/>
  <c r="CF94" i="1"/>
  <c r="CF95" i="1"/>
  <c r="CF96" i="1"/>
  <c r="CF97" i="1"/>
  <c r="CF98" i="1"/>
  <c r="CF99" i="1"/>
  <c r="CF100" i="1"/>
  <c r="CF101" i="1"/>
  <c r="CF102" i="1"/>
  <c r="CF103" i="1"/>
  <c r="CF104" i="1"/>
  <c r="CF105" i="1"/>
  <c r="CF106" i="1"/>
  <c r="CF107" i="1"/>
  <c r="CF108" i="1"/>
  <c r="CF109" i="1"/>
  <c r="CF8" i="1"/>
  <c r="CE11" i="1"/>
  <c r="CE12" i="1"/>
  <c r="CE13" i="1"/>
  <c r="CE14" i="1"/>
  <c r="CE15" i="1"/>
  <c r="CE16" i="1"/>
  <c r="CE17" i="1"/>
  <c r="CE18" i="1"/>
  <c r="CE19" i="1"/>
  <c r="CE20" i="1"/>
  <c r="CE21" i="1"/>
  <c r="CE22" i="1"/>
  <c r="CE23" i="1"/>
  <c r="CE24" i="1"/>
  <c r="CE25" i="1"/>
  <c r="CE26" i="1"/>
  <c r="CE27" i="1"/>
  <c r="CE29" i="1"/>
  <c r="CE30" i="1"/>
  <c r="CE31" i="1"/>
  <c r="CE32" i="1"/>
  <c r="CE33" i="1"/>
  <c r="CE34" i="1"/>
  <c r="CE35" i="1"/>
  <c r="CE36" i="1"/>
  <c r="CE37" i="1"/>
  <c r="CE38" i="1"/>
  <c r="CE39" i="1"/>
  <c r="CE40" i="1"/>
  <c r="CE41" i="1"/>
  <c r="CE42" i="1"/>
  <c r="CE43" i="1"/>
  <c r="CE44" i="1"/>
  <c r="CE45" i="1"/>
  <c r="CE46" i="1"/>
  <c r="CE47" i="1"/>
  <c r="CE48" i="1"/>
  <c r="CE49" i="1"/>
  <c r="CE50" i="1"/>
  <c r="CE51" i="1"/>
  <c r="CE52" i="1"/>
  <c r="CE53" i="1"/>
  <c r="CE54" i="1"/>
  <c r="CE55" i="1"/>
  <c r="CE56" i="1"/>
  <c r="CE57" i="1"/>
  <c r="CE58" i="1"/>
  <c r="CE59" i="1"/>
  <c r="CE60" i="1"/>
  <c r="CE61" i="1"/>
  <c r="CE62" i="1"/>
  <c r="CE63" i="1"/>
  <c r="CE64" i="1"/>
  <c r="CE65" i="1"/>
  <c r="CE66" i="1"/>
  <c r="CE67" i="1"/>
  <c r="CE68" i="1"/>
  <c r="CE69" i="1"/>
  <c r="CE70" i="1"/>
  <c r="CE71" i="1"/>
  <c r="CE72" i="1"/>
  <c r="CE73" i="1"/>
  <c r="CE74" i="1"/>
  <c r="CE75" i="1"/>
  <c r="CE76" i="1"/>
  <c r="CE77" i="1"/>
  <c r="CE78" i="1"/>
  <c r="CE79" i="1"/>
  <c r="CE80" i="1"/>
  <c r="CE81" i="1"/>
  <c r="CE82" i="1"/>
  <c r="CE83" i="1"/>
  <c r="CE84" i="1"/>
  <c r="CE85" i="1"/>
  <c r="CE86" i="1"/>
  <c r="CE87" i="1"/>
  <c r="CE88" i="1"/>
  <c r="CE89" i="1"/>
  <c r="CE90" i="1"/>
  <c r="CE91" i="1"/>
  <c r="CE92" i="1"/>
  <c r="CE93" i="1"/>
  <c r="CE94" i="1"/>
  <c r="CE95" i="1"/>
  <c r="CE96" i="1"/>
  <c r="CE97" i="1"/>
  <c r="CE98" i="1"/>
  <c r="CE99" i="1"/>
  <c r="CE100" i="1"/>
  <c r="CE101" i="1"/>
  <c r="CE102" i="1"/>
  <c r="CE103" i="1"/>
  <c r="CE104" i="1"/>
  <c r="CE105" i="1"/>
  <c r="CE106" i="1"/>
  <c r="CE107" i="1"/>
  <c r="CE108" i="1"/>
  <c r="CE109" i="1"/>
  <c r="CD11" i="1"/>
  <c r="CD12" i="1"/>
  <c r="CD13" i="1"/>
  <c r="CD14" i="1"/>
  <c r="CD15" i="1"/>
  <c r="CD16" i="1"/>
  <c r="CD17" i="1"/>
  <c r="CD18" i="1"/>
  <c r="CD19" i="1"/>
  <c r="CD20" i="1"/>
  <c r="CD21" i="1"/>
  <c r="CD22" i="1"/>
  <c r="CD23" i="1"/>
  <c r="CD24" i="1"/>
  <c r="CD25" i="1"/>
  <c r="CD26" i="1"/>
  <c r="CD27" i="1"/>
  <c r="CD29" i="1"/>
  <c r="CD30" i="1"/>
  <c r="CD31" i="1"/>
  <c r="CD32" i="1"/>
  <c r="CD33" i="1"/>
  <c r="CD34" i="1"/>
  <c r="CD35" i="1"/>
  <c r="CD36" i="1"/>
  <c r="CD37" i="1"/>
  <c r="CD38" i="1"/>
  <c r="CD39" i="1"/>
  <c r="CD40" i="1"/>
  <c r="CD41" i="1"/>
  <c r="CD42" i="1"/>
  <c r="CD43" i="1"/>
  <c r="CD44" i="1"/>
  <c r="CD45" i="1"/>
  <c r="CD46" i="1"/>
  <c r="CD47" i="1"/>
  <c r="CD48" i="1"/>
  <c r="CD49" i="1"/>
  <c r="CD50" i="1"/>
  <c r="CD51" i="1"/>
  <c r="CD52" i="1"/>
  <c r="CD53" i="1"/>
  <c r="CD54" i="1"/>
  <c r="CD55" i="1"/>
  <c r="CD56" i="1"/>
  <c r="CD57" i="1"/>
  <c r="CD58" i="1"/>
  <c r="CD59" i="1"/>
  <c r="CD60" i="1"/>
  <c r="CD61" i="1"/>
  <c r="CD62" i="1"/>
  <c r="CD63" i="1"/>
  <c r="CD64" i="1"/>
  <c r="CD65" i="1"/>
  <c r="CD66" i="1"/>
  <c r="CD67" i="1"/>
  <c r="CD68" i="1"/>
  <c r="CD69" i="1"/>
  <c r="CD70" i="1"/>
  <c r="CD71" i="1"/>
  <c r="CD72" i="1"/>
  <c r="CD73" i="1"/>
  <c r="CD74" i="1"/>
  <c r="CD75" i="1"/>
  <c r="CD76" i="1"/>
  <c r="CD77" i="1"/>
  <c r="CD78" i="1"/>
  <c r="CD79" i="1"/>
  <c r="CD80" i="1"/>
  <c r="CD81" i="1"/>
  <c r="CD82" i="1"/>
  <c r="CD83" i="1"/>
  <c r="CD84" i="1"/>
  <c r="CD85" i="1"/>
  <c r="CD86" i="1"/>
  <c r="CD87" i="1"/>
  <c r="CD88" i="1"/>
  <c r="CD89" i="1"/>
  <c r="CD90" i="1"/>
  <c r="CD91" i="1"/>
  <c r="CD92" i="1"/>
  <c r="CD93" i="1"/>
  <c r="CD94" i="1"/>
  <c r="CD95" i="1"/>
  <c r="CD96" i="1"/>
  <c r="CD97" i="1"/>
  <c r="CD98" i="1"/>
  <c r="CD99" i="1"/>
  <c r="CD100" i="1"/>
  <c r="CD101" i="1"/>
  <c r="CD102" i="1"/>
  <c r="CD103" i="1"/>
  <c r="CD104" i="1"/>
  <c r="CD105" i="1"/>
  <c r="CD106" i="1"/>
  <c r="CD107" i="1"/>
  <c r="CD108" i="1"/>
  <c r="CD109" i="1"/>
  <c r="CE8" i="1"/>
  <c r="CD8" i="1"/>
  <c r="CB11" i="1"/>
  <c r="CB12" i="1"/>
  <c r="CB13" i="1"/>
  <c r="CB14" i="1"/>
  <c r="CB15" i="1"/>
  <c r="CB16" i="1"/>
  <c r="CB17" i="1"/>
  <c r="CB18" i="1"/>
  <c r="CB19" i="1"/>
  <c r="CB20" i="1"/>
  <c r="CB21" i="1"/>
  <c r="CB22" i="1"/>
  <c r="CB23" i="1"/>
  <c r="CB24" i="1"/>
  <c r="CB25" i="1"/>
  <c r="CB26" i="1"/>
  <c r="CB27" i="1"/>
  <c r="CB29" i="1"/>
  <c r="CB30" i="1"/>
  <c r="CB31" i="1"/>
  <c r="CB32" i="1"/>
  <c r="CB33" i="1"/>
  <c r="CB34" i="1"/>
  <c r="CB35" i="1"/>
  <c r="CB36" i="1"/>
  <c r="CB37" i="1"/>
  <c r="CB38" i="1"/>
  <c r="CB39" i="1"/>
  <c r="CB40" i="1"/>
  <c r="CB41" i="1"/>
  <c r="CB42" i="1"/>
  <c r="CB43" i="1"/>
  <c r="CB44" i="1"/>
  <c r="CB45" i="1"/>
  <c r="CB46" i="1"/>
  <c r="CB47" i="1"/>
  <c r="CB48" i="1"/>
  <c r="CB49" i="1"/>
  <c r="CB50" i="1"/>
  <c r="CB51" i="1"/>
  <c r="CB52" i="1"/>
  <c r="CB53" i="1"/>
  <c r="CB54" i="1"/>
  <c r="CB55" i="1"/>
  <c r="CB56" i="1"/>
  <c r="CB57" i="1"/>
  <c r="CB58" i="1"/>
  <c r="CB59" i="1"/>
  <c r="CB60" i="1"/>
  <c r="CB61" i="1"/>
  <c r="CB62" i="1"/>
  <c r="CB63" i="1"/>
  <c r="CB64" i="1"/>
  <c r="CB65" i="1"/>
  <c r="CB66" i="1"/>
  <c r="CB67" i="1"/>
  <c r="CB68" i="1"/>
  <c r="CB69" i="1"/>
  <c r="CB70" i="1"/>
  <c r="CB71" i="1"/>
  <c r="CB72" i="1"/>
  <c r="CB73" i="1"/>
  <c r="CB74" i="1"/>
  <c r="CB75" i="1"/>
  <c r="CB76" i="1"/>
  <c r="CB77" i="1"/>
  <c r="CB78" i="1"/>
  <c r="CB79" i="1"/>
  <c r="CB80" i="1"/>
  <c r="CB81" i="1"/>
  <c r="CB82" i="1"/>
  <c r="CB83" i="1"/>
  <c r="CB84" i="1"/>
  <c r="CB85" i="1"/>
  <c r="CB86" i="1"/>
  <c r="CB87" i="1"/>
  <c r="CB88" i="1"/>
  <c r="CB89" i="1"/>
  <c r="CB90" i="1"/>
  <c r="CB91" i="1"/>
  <c r="CB92" i="1"/>
  <c r="CB93" i="1"/>
  <c r="CB94" i="1"/>
  <c r="CB95" i="1"/>
  <c r="CB96" i="1"/>
  <c r="CB97" i="1"/>
  <c r="CB98" i="1"/>
  <c r="CB99" i="1"/>
  <c r="CB100" i="1"/>
  <c r="CB101" i="1"/>
  <c r="CB102" i="1"/>
  <c r="CB103" i="1"/>
  <c r="CB104" i="1"/>
  <c r="CB105" i="1"/>
  <c r="CB106" i="1"/>
  <c r="CB107" i="1"/>
  <c r="CB108" i="1"/>
  <c r="CB109" i="1"/>
  <c r="CA11" i="1"/>
  <c r="CA12" i="1"/>
  <c r="CA13" i="1"/>
  <c r="CA14" i="1"/>
  <c r="CA15" i="1"/>
  <c r="CA16" i="1"/>
  <c r="CA17" i="1"/>
  <c r="CA18" i="1"/>
  <c r="CA19" i="1"/>
  <c r="CA20" i="1"/>
  <c r="CA21" i="1"/>
  <c r="CA22" i="1"/>
  <c r="CA23" i="1"/>
  <c r="CA24" i="1"/>
  <c r="CA25" i="1"/>
  <c r="CA26" i="1"/>
  <c r="CA27" i="1"/>
  <c r="CA29" i="1"/>
  <c r="CA30" i="1"/>
  <c r="CA31" i="1"/>
  <c r="CA32" i="1"/>
  <c r="CA33" i="1"/>
  <c r="CA34" i="1"/>
  <c r="CA35" i="1"/>
  <c r="CA36" i="1"/>
  <c r="CA37" i="1"/>
  <c r="CA38" i="1"/>
  <c r="CA39" i="1"/>
  <c r="CA40" i="1"/>
  <c r="CA41" i="1"/>
  <c r="CA42" i="1"/>
  <c r="CA43" i="1"/>
  <c r="CA44" i="1"/>
  <c r="CA45" i="1"/>
  <c r="CA46" i="1"/>
  <c r="CA47" i="1"/>
  <c r="CA48" i="1"/>
  <c r="CA49" i="1"/>
  <c r="CA50" i="1"/>
  <c r="CA51" i="1"/>
  <c r="CA52" i="1"/>
  <c r="CA53" i="1"/>
  <c r="CA54" i="1"/>
  <c r="CA55" i="1"/>
  <c r="CA56" i="1"/>
  <c r="CA57" i="1"/>
  <c r="CA58" i="1"/>
  <c r="CA59" i="1"/>
  <c r="CA60" i="1"/>
  <c r="CA61" i="1"/>
  <c r="CA62" i="1"/>
  <c r="CA63" i="1"/>
  <c r="CA64" i="1"/>
  <c r="CA65" i="1"/>
  <c r="CA66" i="1"/>
  <c r="CA67" i="1"/>
  <c r="CA68" i="1"/>
  <c r="CA69" i="1"/>
  <c r="CA70" i="1"/>
  <c r="CA71" i="1"/>
  <c r="CA72" i="1"/>
  <c r="CA73" i="1"/>
  <c r="CA74" i="1"/>
  <c r="CA75" i="1"/>
  <c r="CA76" i="1"/>
  <c r="CA77" i="1"/>
  <c r="CA78" i="1"/>
  <c r="CA79" i="1"/>
  <c r="CA80" i="1"/>
  <c r="CA81" i="1"/>
  <c r="CA82" i="1"/>
  <c r="CA83" i="1"/>
  <c r="CA84" i="1"/>
  <c r="CA85" i="1"/>
  <c r="CA86" i="1"/>
  <c r="CA87" i="1"/>
  <c r="CA88" i="1"/>
  <c r="CA89" i="1"/>
  <c r="CA90" i="1"/>
  <c r="CA91" i="1"/>
  <c r="CA92" i="1"/>
  <c r="CA93" i="1"/>
  <c r="CA94" i="1"/>
  <c r="CA95" i="1"/>
  <c r="CA96" i="1"/>
  <c r="CA97" i="1"/>
  <c r="CA98" i="1"/>
  <c r="CA99" i="1"/>
  <c r="CA100" i="1"/>
  <c r="CA101" i="1"/>
  <c r="CA102" i="1"/>
  <c r="CA103" i="1"/>
  <c r="CA104" i="1"/>
  <c r="CA105" i="1"/>
  <c r="CA106" i="1"/>
  <c r="CA107" i="1"/>
  <c r="CA108" i="1"/>
  <c r="CA109" i="1"/>
  <c r="CA8" i="1"/>
  <c r="CB8" i="1"/>
  <c r="BX8" i="1"/>
  <c r="BY11" i="1"/>
  <c r="BY12" i="1"/>
  <c r="BY13" i="1"/>
  <c r="BY14" i="1"/>
  <c r="BY15" i="1"/>
  <c r="BY16" i="1"/>
  <c r="BY17" i="1"/>
  <c r="BY18" i="1"/>
  <c r="BY19" i="1"/>
  <c r="BY20" i="1"/>
  <c r="BY21" i="1"/>
  <c r="BY22" i="1"/>
  <c r="BY23" i="1"/>
  <c r="BY24" i="1"/>
  <c r="BY25" i="1"/>
  <c r="BY26" i="1"/>
  <c r="BY27" i="1"/>
  <c r="BY29" i="1"/>
  <c r="BY30" i="1"/>
  <c r="BY31" i="1"/>
  <c r="BY32" i="1"/>
  <c r="BY33" i="1"/>
  <c r="BY34" i="1"/>
  <c r="BY35" i="1"/>
  <c r="BY36" i="1"/>
  <c r="BY37" i="1"/>
  <c r="BY38" i="1"/>
  <c r="BY39" i="1"/>
  <c r="BY40" i="1"/>
  <c r="BY41" i="1"/>
  <c r="BY42" i="1"/>
  <c r="BY43" i="1"/>
  <c r="BY44" i="1"/>
  <c r="BY45" i="1"/>
  <c r="BY46" i="1"/>
  <c r="BY47" i="1"/>
  <c r="BY48" i="1"/>
  <c r="BY49" i="1"/>
  <c r="BY50" i="1"/>
  <c r="BY51" i="1"/>
  <c r="BY52" i="1"/>
  <c r="BY53" i="1"/>
  <c r="BY54" i="1"/>
  <c r="BY55" i="1"/>
  <c r="BY56" i="1"/>
  <c r="BY57" i="1"/>
  <c r="BY58" i="1"/>
  <c r="BY59" i="1"/>
  <c r="BY60" i="1"/>
  <c r="BY61" i="1"/>
  <c r="BY62" i="1"/>
  <c r="BY63" i="1"/>
  <c r="BY64" i="1"/>
  <c r="BY65" i="1"/>
  <c r="BY66" i="1"/>
  <c r="BY67" i="1"/>
  <c r="BY68" i="1"/>
  <c r="BY69" i="1"/>
  <c r="BY70" i="1"/>
  <c r="BY71" i="1"/>
  <c r="BY72" i="1"/>
  <c r="BY73" i="1"/>
  <c r="BY74" i="1"/>
  <c r="BY75" i="1"/>
  <c r="BY76" i="1"/>
  <c r="BY77" i="1"/>
  <c r="BY78" i="1"/>
  <c r="BY79" i="1"/>
  <c r="BY80" i="1"/>
  <c r="BY81" i="1"/>
  <c r="BY82" i="1"/>
  <c r="BY83" i="1"/>
  <c r="BY84" i="1"/>
  <c r="BY85" i="1"/>
  <c r="BY86" i="1"/>
  <c r="BY87" i="1"/>
  <c r="BY88" i="1"/>
  <c r="BY89" i="1"/>
  <c r="BY90" i="1"/>
  <c r="BY91" i="1"/>
  <c r="BY92" i="1"/>
  <c r="BY93" i="1"/>
  <c r="BY94" i="1"/>
  <c r="BY95" i="1"/>
  <c r="BY96" i="1"/>
  <c r="BY97" i="1"/>
  <c r="BY98" i="1"/>
  <c r="BY99" i="1"/>
  <c r="BY100" i="1"/>
  <c r="BY101" i="1"/>
  <c r="BY102" i="1"/>
  <c r="BY103" i="1"/>
  <c r="BY104" i="1"/>
  <c r="BY105" i="1"/>
  <c r="BY106" i="1"/>
  <c r="BY107" i="1"/>
  <c r="BY108" i="1"/>
  <c r="BY109" i="1"/>
  <c r="BY8" i="1"/>
  <c r="BZ11" i="1"/>
  <c r="BZ12" i="1"/>
  <c r="BZ13" i="1"/>
  <c r="BZ14" i="1"/>
  <c r="BZ15" i="1"/>
  <c r="BZ16" i="1"/>
  <c r="BZ17" i="1"/>
  <c r="BZ18" i="1"/>
  <c r="BZ19" i="1"/>
  <c r="BZ20" i="1"/>
  <c r="BZ21" i="1"/>
  <c r="BZ22" i="1"/>
  <c r="BZ23" i="1"/>
  <c r="BZ24" i="1"/>
  <c r="BZ25" i="1"/>
  <c r="BZ26" i="1"/>
  <c r="BZ27" i="1"/>
  <c r="BZ29" i="1"/>
  <c r="BZ30" i="1"/>
  <c r="BZ31" i="1"/>
  <c r="BZ32" i="1"/>
  <c r="BZ33" i="1"/>
  <c r="BZ34" i="1"/>
  <c r="BZ35" i="1"/>
  <c r="BZ36" i="1"/>
  <c r="BZ37" i="1"/>
  <c r="BZ38" i="1"/>
  <c r="BZ39" i="1"/>
  <c r="BZ40" i="1"/>
  <c r="BZ41" i="1"/>
  <c r="BZ42" i="1"/>
  <c r="BZ43" i="1"/>
  <c r="BZ44" i="1"/>
  <c r="BZ45" i="1"/>
  <c r="BZ46" i="1"/>
  <c r="BZ47" i="1"/>
  <c r="BZ48" i="1"/>
  <c r="BZ49" i="1"/>
  <c r="BZ50" i="1"/>
  <c r="BZ51" i="1"/>
  <c r="BZ52" i="1"/>
  <c r="BZ53" i="1"/>
  <c r="BZ54" i="1"/>
  <c r="BZ55" i="1"/>
  <c r="BZ56" i="1"/>
  <c r="BZ57" i="1"/>
  <c r="BZ58" i="1"/>
  <c r="BZ59" i="1"/>
  <c r="BZ60" i="1"/>
  <c r="BZ61" i="1"/>
  <c r="BZ62" i="1"/>
  <c r="BZ63" i="1"/>
  <c r="BZ64" i="1"/>
  <c r="BZ65" i="1"/>
  <c r="BZ66" i="1"/>
  <c r="BZ67" i="1"/>
  <c r="BZ68" i="1"/>
  <c r="BZ69" i="1"/>
  <c r="BZ70" i="1"/>
  <c r="BZ71" i="1"/>
  <c r="BZ72" i="1"/>
  <c r="BZ73" i="1"/>
  <c r="BZ74" i="1"/>
  <c r="BZ75" i="1"/>
  <c r="BZ76" i="1"/>
  <c r="BZ77" i="1"/>
  <c r="BZ78" i="1"/>
  <c r="BZ79" i="1"/>
  <c r="BZ80" i="1"/>
  <c r="BZ81" i="1"/>
  <c r="BZ82" i="1"/>
  <c r="BZ83" i="1"/>
  <c r="BZ84" i="1"/>
  <c r="BZ85" i="1"/>
  <c r="BZ86" i="1"/>
  <c r="BZ87" i="1"/>
  <c r="BZ88" i="1"/>
  <c r="BZ89" i="1"/>
  <c r="BZ90" i="1"/>
  <c r="BZ91" i="1"/>
  <c r="BZ92" i="1"/>
  <c r="BZ93" i="1"/>
  <c r="BZ94" i="1"/>
  <c r="BZ95" i="1"/>
  <c r="BZ96" i="1"/>
  <c r="BZ97" i="1"/>
  <c r="BZ98" i="1"/>
  <c r="BZ99" i="1"/>
  <c r="BZ100" i="1"/>
  <c r="BZ101" i="1"/>
  <c r="BZ102" i="1"/>
  <c r="BZ103" i="1"/>
  <c r="BZ104" i="1"/>
  <c r="BZ105" i="1"/>
  <c r="BZ106" i="1"/>
  <c r="BZ107" i="1"/>
  <c r="BZ108" i="1"/>
  <c r="BZ109" i="1"/>
  <c r="BZ8" i="1"/>
  <c r="BX11" i="1"/>
  <c r="BX12" i="1"/>
  <c r="BX13" i="1"/>
  <c r="BX14" i="1"/>
  <c r="BX15" i="1"/>
  <c r="BX16" i="1"/>
  <c r="BX17" i="1"/>
  <c r="BX18" i="1"/>
  <c r="BX19" i="1"/>
  <c r="BX20" i="1"/>
  <c r="BX21" i="1"/>
  <c r="BX22" i="1"/>
  <c r="BX23" i="1"/>
  <c r="BX24" i="1"/>
  <c r="BX25" i="1"/>
  <c r="BX26" i="1"/>
  <c r="BX27" i="1"/>
  <c r="BX29" i="1"/>
  <c r="BX30" i="1"/>
  <c r="BX31" i="1"/>
  <c r="BX32" i="1"/>
  <c r="BX33" i="1"/>
  <c r="BX34" i="1"/>
  <c r="BX35" i="1"/>
  <c r="BX36" i="1"/>
  <c r="BX37" i="1"/>
  <c r="BX38" i="1"/>
  <c r="BX39" i="1"/>
  <c r="BX40" i="1"/>
  <c r="BX41" i="1"/>
  <c r="BX42" i="1"/>
  <c r="BX43" i="1"/>
  <c r="BX44" i="1"/>
  <c r="BX45" i="1"/>
  <c r="BX46" i="1"/>
  <c r="BX47" i="1"/>
  <c r="BX48" i="1"/>
  <c r="BX49" i="1"/>
  <c r="BX50" i="1"/>
  <c r="BX51" i="1"/>
  <c r="BX52" i="1"/>
  <c r="BX53" i="1"/>
  <c r="BX54" i="1"/>
  <c r="BX55" i="1"/>
  <c r="BX56" i="1"/>
  <c r="BX57" i="1"/>
  <c r="BX58" i="1"/>
  <c r="BX59" i="1"/>
  <c r="BX60" i="1"/>
  <c r="BX61" i="1"/>
  <c r="B61" i="1" s="1"/>
  <c r="BX62" i="1"/>
  <c r="BX63" i="1"/>
  <c r="BX64" i="1"/>
  <c r="BX65" i="1"/>
  <c r="B65" i="1" s="1"/>
  <c r="BX66" i="1"/>
  <c r="BX67" i="1"/>
  <c r="BX68" i="1"/>
  <c r="BX69" i="1"/>
  <c r="B69" i="1" s="1"/>
  <c r="BX70" i="1"/>
  <c r="BX71" i="1"/>
  <c r="BX72" i="1"/>
  <c r="BX73" i="1"/>
  <c r="BX74" i="1"/>
  <c r="BX75" i="1"/>
  <c r="BX76" i="1"/>
  <c r="BX77" i="1"/>
  <c r="BX78" i="1"/>
  <c r="BX79" i="1"/>
  <c r="BX80" i="1"/>
  <c r="BX81" i="1"/>
  <c r="BX82" i="1"/>
  <c r="BX83" i="1"/>
  <c r="BX84" i="1"/>
  <c r="BX85" i="1"/>
  <c r="BX86" i="1"/>
  <c r="BX87" i="1"/>
  <c r="BX88" i="1"/>
  <c r="BX89" i="1"/>
  <c r="B89" i="1" s="1"/>
  <c r="BX90" i="1"/>
  <c r="BX91" i="1"/>
  <c r="BX92" i="1"/>
  <c r="BX93" i="1"/>
  <c r="B93" i="1" s="1"/>
  <c r="BX94" i="1"/>
  <c r="BX95" i="1"/>
  <c r="BX96" i="1"/>
  <c r="BX97" i="1"/>
  <c r="BX98" i="1"/>
  <c r="BX99" i="1"/>
  <c r="BX100" i="1"/>
  <c r="BX101" i="1"/>
  <c r="BX102" i="1"/>
  <c r="BX103" i="1"/>
  <c r="BX104" i="1"/>
  <c r="BX105" i="1"/>
  <c r="BX106" i="1"/>
  <c r="BX107" i="1"/>
  <c r="BX108" i="1"/>
  <c r="BX109" i="1"/>
  <c r="BV8" i="1"/>
  <c r="BA112" i="1"/>
  <c r="BA111" i="1"/>
  <c r="BA113" i="1" s="1"/>
  <c r="AZ112" i="1"/>
  <c r="AZ111" i="1"/>
  <c r="AZ113" i="1" s="1"/>
  <c r="AY112" i="1"/>
  <c r="AY111" i="1"/>
  <c r="AY113" i="1" s="1"/>
  <c r="A8" i="1" l="1"/>
  <c r="D8" i="1"/>
  <c r="B97" i="1"/>
  <c r="B101" i="1"/>
  <c r="B105" i="1"/>
  <c r="A27" i="1"/>
  <c r="A28" i="1"/>
  <c r="C52" i="1"/>
  <c r="C15" i="1"/>
  <c r="C87" i="1"/>
  <c r="C69" i="1"/>
  <c r="C51" i="1"/>
  <c r="C33" i="1"/>
  <c r="C14" i="1"/>
  <c r="D105" i="1"/>
  <c r="D87" i="1"/>
  <c r="D69" i="1"/>
  <c r="D51" i="1"/>
  <c r="D33" i="1"/>
  <c r="D14" i="1"/>
  <c r="D59" i="1"/>
  <c r="C68" i="1"/>
  <c r="C50" i="1"/>
  <c r="C32" i="1"/>
  <c r="D104" i="1"/>
  <c r="C49" i="1"/>
  <c r="C31" i="1"/>
  <c r="D103" i="1"/>
  <c r="D85" i="1"/>
  <c r="D67" i="1"/>
  <c r="D49" i="1"/>
  <c r="D31" i="1"/>
  <c r="D12" i="1"/>
  <c r="D11" i="1"/>
  <c r="B9" i="1"/>
  <c r="D10" i="1"/>
  <c r="D93" i="1"/>
  <c r="D75" i="1"/>
  <c r="D57" i="1"/>
  <c r="D39" i="1"/>
  <c r="D20" i="1"/>
  <c r="B14" i="1"/>
  <c r="C91" i="1"/>
  <c r="C55" i="1"/>
  <c r="C37" i="1"/>
  <c r="C18" i="1"/>
  <c r="C81" i="1"/>
  <c r="C26" i="1"/>
  <c r="D109" i="1"/>
  <c r="D91" i="1"/>
  <c r="D73" i="1"/>
  <c r="D55" i="1"/>
  <c r="D37" i="1"/>
  <c r="D18" i="1"/>
  <c r="D99" i="1"/>
  <c r="D81" i="1"/>
  <c r="D63" i="1"/>
  <c r="D45" i="1"/>
  <c r="D26" i="1"/>
  <c r="C108" i="1"/>
  <c r="C36" i="1"/>
  <c r="D72" i="1"/>
  <c r="D36" i="1"/>
  <c r="C107" i="1"/>
  <c r="C71" i="1"/>
  <c r="C53" i="1"/>
  <c r="C16" i="1"/>
  <c r="D107" i="1"/>
  <c r="D89" i="1"/>
  <c r="D71" i="1"/>
  <c r="D53" i="1"/>
  <c r="D35" i="1"/>
  <c r="D16" i="1"/>
  <c r="D88" i="1"/>
  <c r="D52" i="1"/>
  <c r="D15" i="1"/>
  <c r="C9" i="1"/>
  <c r="D76" i="1"/>
  <c r="D40" i="1"/>
  <c r="D101" i="1"/>
  <c r="D83" i="1"/>
  <c r="D65" i="1"/>
  <c r="D47" i="1"/>
  <c r="D29" i="1"/>
  <c r="D9" i="1"/>
  <c r="C64" i="1"/>
  <c r="D92" i="1"/>
  <c r="D56" i="1"/>
  <c r="D19" i="1"/>
  <c r="D84" i="1"/>
  <c r="D48" i="1"/>
  <c r="C27" i="1"/>
  <c r="D100" i="1"/>
  <c r="D64" i="1"/>
  <c r="D27" i="1"/>
  <c r="C80" i="1"/>
  <c r="C44" i="1"/>
  <c r="A10" i="1"/>
  <c r="C43" i="1"/>
  <c r="D97" i="1"/>
  <c r="D79" i="1"/>
  <c r="D61" i="1"/>
  <c r="D43" i="1"/>
  <c r="D24" i="1"/>
  <c r="D96" i="1"/>
  <c r="D60" i="1"/>
  <c r="D23" i="1"/>
  <c r="C22" i="1"/>
  <c r="D95" i="1"/>
  <c r="D77" i="1"/>
  <c r="D41" i="1"/>
  <c r="D22" i="1"/>
  <c r="D68" i="1"/>
  <c r="D32" i="1"/>
  <c r="C103" i="1"/>
  <c r="C85" i="1"/>
  <c r="C67" i="1"/>
  <c r="A9" i="1"/>
  <c r="B10" i="1"/>
  <c r="C60" i="1"/>
  <c r="C76" i="1"/>
  <c r="C40" i="1"/>
  <c r="C20" i="1"/>
  <c r="C84" i="1"/>
  <c r="C48" i="1"/>
  <c r="C11" i="1"/>
  <c r="C101" i="1"/>
  <c r="C83" i="1"/>
  <c r="C65" i="1"/>
  <c r="C47" i="1"/>
  <c r="C100" i="1"/>
  <c r="C10" i="1"/>
  <c r="C23" i="1"/>
  <c r="D80" i="1"/>
  <c r="D44" i="1"/>
  <c r="C75" i="1"/>
  <c r="C39" i="1"/>
  <c r="B85" i="1"/>
  <c r="C35" i="1"/>
  <c r="B81" i="1"/>
  <c r="C99" i="1"/>
  <c r="C63" i="1"/>
  <c r="C97" i="1"/>
  <c r="C79" i="1"/>
  <c r="C96" i="1"/>
  <c r="B109" i="1"/>
  <c r="B73" i="1"/>
  <c r="C92" i="1"/>
  <c r="C56" i="1"/>
  <c r="C19" i="1"/>
  <c r="C95" i="1"/>
  <c r="C59" i="1"/>
  <c r="B77" i="1"/>
  <c r="D108" i="1"/>
  <c r="C88" i="1"/>
  <c r="C34" i="1"/>
  <c r="C105" i="1"/>
  <c r="C104" i="1"/>
  <c r="C13" i="1"/>
  <c r="C12" i="1"/>
  <c r="C66" i="1"/>
  <c r="C29" i="1"/>
  <c r="C82" i="1"/>
  <c r="C45" i="1"/>
  <c r="C61" i="1"/>
  <c r="C24" i="1"/>
  <c r="C77" i="1"/>
  <c r="C41" i="1"/>
  <c r="C93" i="1"/>
  <c r="C57" i="1"/>
  <c r="C73" i="1"/>
  <c r="C72" i="1"/>
  <c r="C17" i="1"/>
  <c r="C89" i="1"/>
  <c r="D106" i="1"/>
  <c r="D102" i="1"/>
  <c r="D98" i="1"/>
  <c r="D94" i="1"/>
  <c r="D90" i="1"/>
  <c r="D86" i="1"/>
  <c r="D82" i="1"/>
  <c r="D78" i="1"/>
  <c r="D74" i="1"/>
  <c r="D70" i="1"/>
  <c r="D66" i="1"/>
  <c r="D62" i="1"/>
  <c r="D58" i="1"/>
  <c r="D54" i="1"/>
  <c r="D50" i="1"/>
  <c r="D46" i="1"/>
  <c r="D42" i="1"/>
  <c r="D38" i="1"/>
  <c r="D34" i="1"/>
  <c r="D30" i="1"/>
  <c r="D25" i="1"/>
  <c r="D21" i="1"/>
  <c r="D17" i="1"/>
  <c r="D13" i="1"/>
  <c r="C106" i="1"/>
  <c r="C98" i="1"/>
  <c r="C86" i="1"/>
  <c r="C74" i="1"/>
  <c r="C62" i="1"/>
  <c r="C58" i="1"/>
  <c r="C46" i="1"/>
  <c r="C42" i="1"/>
  <c r="C38" i="1"/>
  <c r="C30" i="1"/>
  <c r="C25" i="1"/>
  <c r="C21" i="1"/>
  <c r="C102" i="1"/>
  <c r="C94" i="1"/>
  <c r="C90" i="1"/>
  <c r="C78" i="1"/>
  <c r="C70" i="1"/>
  <c r="C54" i="1"/>
  <c r="C109" i="1"/>
  <c r="C8" i="1"/>
  <c r="B53" i="1"/>
  <c r="B20" i="1"/>
  <c r="B49" i="1"/>
  <c r="B24" i="1"/>
  <c r="B16" i="1"/>
  <c r="B41" i="1"/>
  <c r="B29" i="1"/>
  <c r="B12" i="1"/>
  <c r="B57" i="1"/>
  <c r="B45" i="1"/>
  <c r="B33" i="1"/>
  <c r="B37" i="1"/>
  <c r="B100" i="1"/>
  <c r="B88" i="1"/>
  <c r="B76" i="1"/>
  <c r="B64" i="1"/>
  <c r="B52" i="1"/>
  <c r="B40" i="1"/>
  <c r="B32" i="1"/>
  <c r="B23" i="1"/>
  <c r="B15" i="1"/>
  <c r="B108" i="1"/>
  <c r="B96" i="1"/>
  <c r="B84" i="1"/>
  <c r="B72" i="1"/>
  <c r="B56" i="1"/>
  <c r="B48" i="1"/>
  <c r="B36" i="1"/>
  <c r="B27" i="1"/>
  <c r="B19" i="1"/>
  <c r="B11" i="1"/>
  <c r="B107" i="1"/>
  <c r="B103" i="1"/>
  <c r="B99" i="1"/>
  <c r="B95" i="1"/>
  <c r="B91" i="1"/>
  <c r="B87" i="1"/>
  <c r="B83" i="1"/>
  <c r="B79" i="1"/>
  <c r="B75" i="1"/>
  <c r="B71" i="1"/>
  <c r="B67" i="1"/>
  <c r="B63" i="1"/>
  <c r="B59" i="1"/>
  <c r="B55" i="1"/>
  <c r="B51" i="1"/>
  <c r="B47" i="1"/>
  <c r="B43" i="1"/>
  <c r="B39" i="1"/>
  <c r="B35" i="1"/>
  <c r="B31" i="1"/>
  <c r="B26" i="1"/>
  <c r="B22" i="1"/>
  <c r="B18" i="1"/>
  <c r="B104" i="1"/>
  <c r="B92" i="1"/>
  <c r="B80" i="1"/>
  <c r="B68" i="1"/>
  <c r="B60" i="1"/>
  <c r="B44" i="1"/>
  <c r="B106" i="1"/>
  <c r="B102" i="1"/>
  <c r="B98" i="1"/>
  <c r="B94" i="1"/>
  <c r="B90" i="1"/>
  <c r="B86" i="1"/>
  <c r="B82" i="1"/>
  <c r="B78" i="1"/>
  <c r="B74" i="1"/>
  <c r="B70" i="1"/>
  <c r="B66" i="1"/>
  <c r="B62" i="1"/>
  <c r="B58" i="1"/>
  <c r="B54" i="1"/>
  <c r="B50" i="1"/>
  <c r="B46" i="1"/>
  <c r="B42" i="1"/>
  <c r="B38" i="1"/>
  <c r="B34" i="1"/>
  <c r="B30" i="1"/>
  <c r="B25" i="1"/>
  <c r="B21" i="1"/>
  <c r="B17" i="1"/>
  <c r="B13" i="1"/>
  <c r="B8" i="1"/>
  <c r="BB112" i="1"/>
  <c r="AX112" i="1"/>
  <c r="AW112" i="1"/>
  <c r="BB111" i="1"/>
  <c r="BB113" i="1" s="1"/>
  <c r="AX111" i="1"/>
  <c r="AX113" i="1" s="1"/>
  <c r="AW111" i="1"/>
  <c r="AW113" i="1" s="1"/>
  <c r="AV112" i="1"/>
  <c r="AV111" i="1"/>
  <c r="AV113" i="1" s="1"/>
  <c r="AU112" i="1"/>
  <c r="AT112" i="1"/>
  <c r="AS112" i="1"/>
  <c r="AR112" i="1"/>
  <c r="AQ112" i="1"/>
  <c r="AU111" i="1"/>
  <c r="AU113" i="1" s="1"/>
  <c r="AT111" i="1"/>
  <c r="AT113" i="1" s="1"/>
  <c r="AS111" i="1"/>
  <c r="AS113" i="1" s="1"/>
  <c r="AR111" i="1"/>
  <c r="AR113" i="1" s="1"/>
  <c r="AQ111" i="1"/>
  <c r="AQ113" i="1" s="1"/>
  <c r="AO112" i="1"/>
  <c r="AN112" i="1"/>
  <c r="AM112" i="1"/>
  <c r="AL112" i="1"/>
  <c r="AK112" i="1"/>
  <c r="AO111" i="1"/>
  <c r="AO113" i="1" s="1"/>
  <c r="AN111" i="1"/>
  <c r="AN113" i="1" s="1"/>
  <c r="AM111" i="1"/>
  <c r="AM113" i="1" s="1"/>
  <c r="AL111" i="1"/>
  <c r="AL113" i="1" s="1"/>
  <c r="AK111" i="1"/>
  <c r="AK113" i="1" s="1"/>
  <c r="R112" i="1" l="1"/>
  <c r="Q129" i="3" s="1"/>
  <c r="S111" i="1"/>
  <c r="S113" i="1" s="1"/>
  <c r="R111" i="1"/>
  <c r="T112" i="1"/>
  <c r="T111" i="1"/>
  <c r="T113" i="1" s="1"/>
  <c r="AH112" i="1"/>
  <c r="AP112" i="1"/>
  <c r="AP111" i="1"/>
  <c r="AP113" i="1" s="1"/>
  <c r="AJ112" i="1"/>
  <c r="AJ111" i="1"/>
  <c r="AJ113" i="1" s="1"/>
  <c r="AI112" i="1"/>
  <c r="AI111" i="1"/>
  <c r="AI113" i="1" s="1"/>
  <c r="AH111" i="1"/>
  <c r="AH113" i="1" s="1"/>
  <c r="AG112" i="1"/>
  <c r="AF112" i="1"/>
  <c r="AE112" i="1"/>
  <c r="AD112" i="1"/>
  <c r="AG111" i="1"/>
  <c r="AG113" i="1" s="1"/>
  <c r="AF111" i="1"/>
  <c r="AF113" i="1" s="1"/>
  <c r="AE111" i="1"/>
  <c r="AE113" i="1" s="1"/>
  <c r="AD111" i="1"/>
  <c r="AD113" i="1" s="1"/>
  <c r="U112" i="1"/>
  <c r="Q112" i="1"/>
  <c r="P112" i="1"/>
  <c r="U111" i="1"/>
  <c r="U113" i="1" s="1"/>
  <c r="Q111" i="1"/>
  <c r="Q113" i="1" s="1"/>
  <c r="P111" i="1"/>
  <c r="P113" i="1" s="1"/>
  <c r="AC112" i="1"/>
  <c r="AB112" i="1"/>
  <c r="AA112" i="1"/>
  <c r="Z112" i="1"/>
  <c r="Y112" i="1"/>
  <c r="X112" i="1"/>
  <c r="O112" i="1"/>
  <c r="N112" i="1"/>
  <c r="M112" i="1"/>
  <c r="AC111" i="1"/>
  <c r="AC113" i="1" s="1"/>
  <c r="AB111" i="1"/>
  <c r="AB113" i="1" s="1"/>
  <c r="AA111" i="1"/>
  <c r="AA113" i="1" s="1"/>
  <c r="Z111" i="1"/>
  <c r="Z113" i="1" s="1"/>
  <c r="Y111" i="1"/>
  <c r="Y113" i="1" s="1"/>
  <c r="X111" i="1"/>
  <c r="X113" i="1" s="1"/>
  <c r="O111" i="1"/>
  <c r="O113" i="1" s="1"/>
  <c r="N111" i="1"/>
  <c r="N113" i="1" s="1"/>
  <c r="M111" i="1"/>
  <c r="M113" i="1" s="1"/>
  <c r="A111" i="1"/>
  <c r="CR109" i="1"/>
  <c r="CQ109" i="1"/>
  <c r="CP109" i="1"/>
  <c r="CO109" i="1"/>
  <c r="CN109" i="1"/>
  <c r="CM109" i="1"/>
  <c r="BV109" i="1"/>
  <c r="CR108" i="1"/>
  <c r="CQ108" i="1"/>
  <c r="CP108" i="1"/>
  <c r="CO108" i="1"/>
  <c r="CN108" i="1"/>
  <c r="CM108" i="1"/>
  <c r="BV108" i="1"/>
  <c r="CR107" i="1"/>
  <c r="CQ107" i="1"/>
  <c r="CP107" i="1"/>
  <c r="CO107" i="1"/>
  <c r="CN107" i="1"/>
  <c r="CM107" i="1"/>
  <c r="BV107" i="1"/>
  <c r="CR106" i="1"/>
  <c r="CQ106" i="1"/>
  <c r="CP106" i="1"/>
  <c r="CO106" i="1"/>
  <c r="CN106" i="1"/>
  <c r="CM106" i="1"/>
  <c r="BV106" i="1"/>
  <c r="CR105" i="1"/>
  <c r="CQ105" i="1"/>
  <c r="CP105" i="1"/>
  <c r="CO105" i="1"/>
  <c r="CN105" i="1"/>
  <c r="CM105" i="1"/>
  <c r="BV105" i="1"/>
  <c r="CR104" i="1"/>
  <c r="CQ104" i="1"/>
  <c r="CP104" i="1"/>
  <c r="CO104" i="1"/>
  <c r="CN104" i="1"/>
  <c r="CM104" i="1"/>
  <c r="BV104" i="1"/>
  <c r="CR103" i="1"/>
  <c r="CQ103" i="1"/>
  <c r="CP103" i="1"/>
  <c r="CO103" i="1"/>
  <c r="CN103" i="1"/>
  <c r="CM103" i="1"/>
  <c r="BV103" i="1"/>
  <c r="CR102" i="1"/>
  <c r="CQ102" i="1"/>
  <c r="CP102" i="1"/>
  <c r="CO102" i="1"/>
  <c r="CN102" i="1"/>
  <c r="CM102" i="1"/>
  <c r="BV102" i="1"/>
  <c r="CR101" i="1"/>
  <c r="CQ101" i="1"/>
  <c r="CP101" i="1"/>
  <c r="CO101" i="1"/>
  <c r="CN101" i="1"/>
  <c r="CM101" i="1"/>
  <c r="BV101" i="1"/>
  <c r="CR100" i="1"/>
  <c r="CQ100" i="1"/>
  <c r="CP100" i="1"/>
  <c r="CO100" i="1"/>
  <c r="CN100" i="1"/>
  <c r="CM100" i="1"/>
  <c r="BV100" i="1"/>
  <c r="CR99" i="1"/>
  <c r="CQ99" i="1"/>
  <c r="CP99" i="1"/>
  <c r="CO99" i="1"/>
  <c r="CN99" i="1"/>
  <c r="CM99" i="1"/>
  <c r="BV99" i="1"/>
  <c r="CR98" i="1"/>
  <c r="CQ98" i="1"/>
  <c r="CP98" i="1"/>
  <c r="CO98" i="1"/>
  <c r="CN98" i="1"/>
  <c r="CM98" i="1"/>
  <c r="BV98" i="1"/>
  <c r="CR97" i="1"/>
  <c r="CQ97" i="1"/>
  <c r="CP97" i="1"/>
  <c r="CO97" i="1"/>
  <c r="CN97" i="1"/>
  <c r="CM97" i="1"/>
  <c r="BV97" i="1"/>
  <c r="CR96" i="1"/>
  <c r="CQ96" i="1"/>
  <c r="CP96" i="1"/>
  <c r="CO96" i="1"/>
  <c r="CN96" i="1"/>
  <c r="CM96" i="1"/>
  <c r="BV96" i="1"/>
  <c r="CR95" i="1"/>
  <c r="CQ95" i="1"/>
  <c r="CP95" i="1"/>
  <c r="CO95" i="1"/>
  <c r="CN95" i="1"/>
  <c r="CM95" i="1"/>
  <c r="BV95" i="1"/>
  <c r="CR94" i="1"/>
  <c r="CQ94" i="1"/>
  <c r="CP94" i="1"/>
  <c r="CO94" i="1"/>
  <c r="CN94" i="1"/>
  <c r="CM94" i="1"/>
  <c r="BV94" i="1"/>
  <c r="CR93" i="1"/>
  <c r="CQ93" i="1"/>
  <c r="CP93" i="1"/>
  <c r="CO93" i="1"/>
  <c r="CN93" i="1"/>
  <c r="CM93" i="1"/>
  <c r="BV93" i="1"/>
  <c r="CR92" i="1"/>
  <c r="CQ92" i="1"/>
  <c r="CP92" i="1"/>
  <c r="CO92" i="1"/>
  <c r="CN92" i="1"/>
  <c r="CM92" i="1"/>
  <c r="BV92" i="1"/>
  <c r="CR91" i="1"/>
  <c r="CQ91" i="1"/>
  <c r="CP91" i="1"/>
  <c r="CO91" i="1"/>
  <c r="CN91" i="1"/>
  <c r="CM91" i="1"/>
  <c r="BV91" i="1"/>
  <c r="CR90" i="1"/>
  <c r="CQ90" i="1"/>
  <c r="CP90" i="1"/>
  <c r="CO90" i="1"/>
  <c r="CN90" i="1"/>
  <c r="CM90" i="1"/>
  <c r="BV90" i="1"/>
  <c r="CR89" i="1"/>
  <c r="CQ89" i="1"/>
  <c r="CP89" i="1"/>
  <c r="CO89" i="1"/>
  <c r="CN89" i="1"/>
  <c r="CM89" i="1"/>
  <c r="BV89" i="1"/>
  <c r="CR88" i="1"/>
  <c r="CQ88" i="1"/>
  <c r="CP88" i="1"/>
  <c r="CO88" i="1"/>
  <c r="CN88" i="1"/>
  <c r="CM88" i="1"/>
  <c r="BV88" i="1"/>
  <c r="CR87" i="1"/>
  <c r="CQ87" i="1"/>
  <c r="CP87" i="1"/>
  <c r="CO87" i="1"/>
  <c r="CN87" i="1"/>
  <c r="CM87" i="1"/>
  <c r="BV87" i="1"/>
  <c r="CR86" i="1"/>
  <c r="CQ86" i="1"/>
  <c r="CP86" i="1"/>
  <c r="CO86" i="1"/>
  <c r="CN86" i="1"/>
  <c r="CM86" i="1"/>
  <c r="BV86" i="1"/>
  <c r="CR85" i="1"/>
  <c r="CQ85" i="1"/>
  <c r="CP85" i="1"/>
  <c r="CO85" i="1"/>
  <c r="CN85" i="1"/>
  <c r="CM85" i="1"/>
  <c r="BV85" i="1"/>
  <c r="CR84" i="1"/>
  <c r="CQ84" i="1"/>
  <c r="CP84" i="1"/>
  <c r="CO84" i="1"/>
  <c r="CN84" i="1"/>
  <c r="CM84" i="1"/>
  <c r="BV84" i="1"/>
  <c r="CR83" i="1"/>
  <c r="CQ83" i="1"/>
  <c r="CP83" i="1"/>
  <c r="CO83" i="1"/>
  <c r="CN83" i="1"/>
  <c r="CM83" i="1"/>
  <c r="BV83" i="1"/>
  <c r="CR82" i="1"/>
  <c r="CQ82" i="1"/>
  <c r="CP82" i="1"/>
  <c r="CO82" i="1"/>
  <c r="CN82" i="1"/>
  <c r="CM82" i="1"/>
  <c r="BV82" i="1"/>
  <c r="CR81" i="1"/>
  <c r="CQ81" i="1"/>
  <c r="CP81" i="1"/>
  <c r="CO81" i="1"/>
  <c r="CN81" i="1"/>
  <c r="CM81" i="1"/>
  <c r="BV81" i="1"/>
  <c r="CR80" i="1"/>
  <c r="CQ80" i="1"/>
  <c r="CP80" i="1"/>
  <c r="CO80" i="1"/>
  <c r="CN80" i="1"/>
  <c r="CM80" i="1"/>
  <c r="BV80" i="1"/>
  <c r="CR79" i="1"/>
  <c r="CQ79" i="1"/>
  <c r="CP79" i="1"/>
  <c r="CO79" i="1"/>
  <c r="CN79" i="1"/>
  <c r="CM79" i="1"/>
  <c r="BV79" i="1"/>
  <c r="CR78" i="1"/>
  <c r="CQ78" i="1"/>
  <c r="CP78" i="1"/>
  <c r="CO78" i="1"/>
  <c r="CN78" i="1"/>
  <c r="CM78" i="1"/>
  <c r="BV78" i="1"/>
  <c r="CR77" i="1"/>
  <c r="CQ77" i="1"/>
  <c r="CP77" i="1"/>
  <c r="CO77" i="1"/>
  <c r="CN77" i="1"/>
  <c r="CM77" i="1"/>
  <c r="BV77" i="1"/>
  <c r="CR76" i="1"/>
  <c r="CQ76" i="1"/>
  <c r="CP76" i="1"/>
  <c r="CO76" i="1"/>
  <c r="CN76" i="1"/>
  <c r="CM76" i="1"/>
  <c r="BV76" i="1"/>
  <c r="CR75" i="1"/>
  <c r="CQ75" i="1"/>
  <c r="CP75" i="1"/>
  <c r="CO75" i="1"/>
  <c r="CN75" i="1"/>
  <c r="CM75" i="1"/>
  <c r="BV75" i="1"/>
  <c r="CR74" i="1"/>
  <c r="CQ74" i="1"/>
  <c r="CP74" i="1"/>
  <c r="CO74" i="1"/>
  <c r="CN74" i="1"/>
  <c r="CM74" i="1"/>
  <c r="BV74" i="1"/>
  <c r="CR73" i="1"/>
  <c r="CQ73" i="1"/>
  <c r="CP73" i="1"/>
  <c r="CO73" i="1"/>
  <c r="CN73" i="1"/>
  <c r="CM73" i="1"/>
  <c r="BV73" i="1"/>
  <c r="CR72" i="1"/>
  <c r="CQ72" i="1"/>
  <c r="CP72" i="1"/>
  <c r="CO72" i="1"/>
  <c r="CN72" i="1"/>
  <c r="CM72" i="1"/>
  <c r="BV72" i="1"/>
  <c r="CR71" i="1"/>
  <c r="CQ71" i="1"/>
  <c r="CP71" i="1"/>
  <c r="CO71" i="1"/>
  <c r="CN71" i="1"/>
  <c r="CM71" i="1"/>
  <c r="BV71" i="1"/>
  <c r="CR70" i="1"/>
  <c r="CQ70" i="1"/>
  <c r="CP70" i="1"/>
  <c r="CO70" i="1"/>
  <c r="CN70" i="1"/>
  <c r="CM70" i="1"/>
  <c r="BV70" i="1"/>
  <c r="CR69" i="1"/>
  <c r="CQ69" i="1"/>
  <c r="CP69" i="1"/>
  <c r="CO69" i="1"/>
  <c r="CN69" i="1"/>
  <c r="CM69" i="1"/>
  <c r="BV69" i="1"/>
  <c r="CR68" i="1"/>
  <c r="CQ68" i="1"/>
  <c r="CP68" i="1"/>
  <c r="CO68" i="1"/>
  <c r="CN68" i="1"/>
  <c r="CM68" i="1"/>
  <c r="BV68" i="1"/>
  <c r="CR67" i="1"/>
  <c r="CQ67" i="1"/>
  <c r="CP67" i="1"/>
  <c r="CO67" i="1"/>
  <c r="CN67" i="1"/>
  <c r="CM67" i="1"/>
  <c r="BV67" i="1"/>
  <c r="CR66" i="1"/>
  <c r="CQ66" i="1"/>
  <c r="CP66" i="1"/>
  <c r="CO66" i="1"/>
  <c r="CN66" i="1"/>
  <c r="CM66" i="1"/>
  <c r="BV66" i="1"/>
  <c r="CR65" i="1"/>
  <c r="CQ65" i="1"/>
  <c r="CP65" i="1"/>
  <c r="CO65" i="1"/>
  <c r="CN65" i="1"/>
  <c r="CM65" i="1"/>
  <c r="BV65" i="1"/>
  <c r="CR64" i="1"/>
  <c r="CQ64" i="1"/>
  <c r="CP64" i="1"/>
  <c r="CO64" i="1"/>
  <c r="CN64" i="1"/>
  <c r="CM64" i="1"/>
  <c r="BV64" i="1"/>
  <c r="CR63" i="1"/>
  <c r="CQ63" i="1"/>
  <c r="CP63" i="1"/>
  <c r="CO63" i="1"/>
  <c r="CN63" i="1"/>
  <c r="CM63" i="1"/>
  <c r="BV63" i="1"/>
  <c r="CR62" i="1"/>
  <c r="CQ62" i="1"/>
  <c r="CP62" i="1"/>
  <c r="CO62" i="1"/>
  <c r="CN62" i="1"/>
  <c r="CM62" i="1"/>
  <c r="BV62" i="1"/>
  <c r="CR61" i="1"/>
  <c r="CQ61" i="1"/>
  <c r="CP61" i="1"/>
  <c r="CO61" i="1"/>
  <c r="CN61" i="1"/>
  <c r="CM61" i="1"/>
  <c r="BV61" i="1"/>
  <c r="CR60" i="1"/>
  <c r="CQ60" i="1"/>
  <c r="CP60" i="1"/>
  <c r="CO60" i="1"/>
  <c r="CN60" i="1"/>
  <c r="CM60" i="1"/>
  <c r="BV60" i="1"/>
  <c r="CR59" i="1"/>
  <c r="CQ59" i="1"/>
  <c r="CP59" i="1"/>
  <c r="CO59" i="1"/>
  <c r="CN59" i="1"/>
  <c r="CM59" i="1"/>
  <c r="BV59" i="1"/>
  <c r="CR58" i="1"/>
  <c r="CQ58" i="1"/>
  <c r="CP58" i="1"/>
  <c r="CO58" i="1"/>
  <c r="CN58" i="1"/>
  <c r="CM58" i="1"/>
  <c r="BV58" i="1"/>
  <c r="CR57" i="1"/>
  <c r="CQ57" i="1"/>
  <c r="CP57" i="1"/>
  <c r="CO57" i="1"/>
  <c r="CN57" i="1"/>
  <c r="CM57" i="1"/>
  <c r="BV57" i="1"/>
  <c r="CR56" i="1"/>
  <c r="CQ56" i="1"/>
  <c r="CP56" i="1"/>
  <c r="CO56" i="1"/>
  <c r="CN56" i="1"/>
  <c r="CM56" i="1"/>
  <c r="BV56" i="1"/>
  <c r="CR55" i="1"/>
  <c r="CQ55" i="1"/>
  <c r="CP55" i="1"/>
  <c r="CO55" i="1"/>
  <c r="CN55" i="1"/>
  <c r="CM55" i="1"/>
  <c r="BV55" i="1"/>
  <c r="CR54" i="1"/>
  <c r="CQ54" i="1"/>
  <c r="CP54" i="1"/>
  <c r="CO54" i="1"/>
  <c r="CN54" i="1"/>
  <c r="CM54" i="1"/>
  <c r="BV54" i="1"/>
  <c r="CR53" i="1"/>
  <c r="CQ53" i="1"/>
  <c r="CP53" i="1"/>
  <c r="CO53" i="1"/>
  <c r="CN53" i="1"/>
  <c r="CM53" i="1"/>
  <c r="BV53" i="1"/>
  <c r="CR52" i="1"/>
  <c r="CQ52" i="1"/>
  <c r="CP52" i="1"/>
  <c r="CO52" i="1"/>
  <c r="CN52" i="1"/>
  <c r="CM52" i="1"/>
  <c r="BV52" i="1"/>
  <c r="CR51" i="1"/>
  <c r="CQ51" i="1"/>
  <c r="CP51" i="1"/>
  <c r="CO51" i="1"/>
  <c r="CN51" i="1"/>
  <c r="CM51" i="1"/>
  <c r="BV51" i="1"/>
  <c r="CR50" i="1"/>
  <c r="CQ50" i="1"/>
  <c r="CP50" i="1"/>
  <c r="CO50" i="1"/>
  <c r="CN50" i="1"/>
  <c r="CM50" i="1"/>
  <c r="BV50" i="1"/>
  <c r="CR49" i="1"/>
  <c r="CQ49" i="1"/>
  <c r="CP49" i="1"/>
  <c r="CO49" i="1"/>
  <c r="CN49" i="1"/>
  <c r="CM49" i="1"/>
  <c r="BV49" i="1"/>
  <c r="CR48" i="1"/>
  <c r="CQ48" i="1"/>
  <c r="CP48" i="1"/>
  <c r="CO48" i="1"/>
  <c r="CN48" i="1"/>
  <c r="CM48" i="1"/>
  <c r="BV48" i="1"/>
  <c r="CR47" i="1"/>
  <c r="CQ47" i="1"/>
  <c r="CP47" i="1"/>
  <c r="CO47" i="1"/>
  <c r="CN47" i="1"/>
  <c r="CM47" i="1"/>
  <c r="BV47" i="1"/>
  <c r="CR46" i="1"/>
  <c r="CQ46" i="1"/>
  <c r="CP46" i="1"/>
  <c r="CO46" i="1"/>
  <c r="CN46" i="1"/>
  <c r="CM46" i="1"/>
  <c r="BV46" i="1"/>
  <c r="CR45" i="1"/>
  <c r="CQ45" i="1"/>
  <c r="CP45" i="1"/>
  <c r="CO45" i="1"/>
  <c r="CN45" i="1"/>
  <c r="CM45" i="1"/>
  <c r="BV45" i="1"/>
  <c r="CR44" i="1"/>
  <c r="CQ44" i="1"/>
  <c r="CP44" i="1"/>
  <c r="CO44" i="1"/>
  <c r="CN44" i="1"/>
  <c r="CM44" i="1"/>
  <c r="BV44" i="1"/>
  <c r="CR43" i="1"/>
  <c r="CQ43" i="1"/>
  <c r="CP43" i="1"/>
  <c r="CO43" i="1"/>
  <c r="CN43" i="1"/>
  <c r="CM43" i="1"/>
  <c r="BV43" i="1"/>
  <c r="CR42" i="1"/>
  <c r="CQ42" i="1"/>
  <c r="CP42" i="1"/>
  <c r="CO42" i="1"/>
  <c r="CN42" i="1"/>
  <c r="CM42" i="1"/>
  <c r="BV42" i="1"/>
  <c r="CR41" i="1"/>
  <c r="CQ41" i="1"/>
  <c r="CP41" i="1"/>
  <c r="CO41" i="1"/>
  <c r="CN41" i="1"/>
  <c r="CM41" i="1"/>
  <c r="BV41" i="1"/>
  <c r="CR40" i="1"/>
  <c r="CQ40" i="1"/>
  <c r="CP40" i="1"/>
  <c r="CO40" i="1"/>
  <c r="CN40" i="1"/>
  <c r="CM40" i="1"/>
  <c r="BV40" i="1"/>
  <c r="CR39" i="1"/>
  <c r="CQ39" i="1"/>
  <c r="CP39" i="1"/>
  <c r="CO39" i="1"/>
  <c r="CN39" i="1"/>
  <c r="CM39" i="1"/>
  <c r="BV39" i="1"/>
  <c r="CR38" i="1"/>
  <c r="CQ38" i="1"/>
  <c r="CP38" i="1"/>
  <c r="CO38" i="1"/>
  <c r="CN38" i="1"/>
  <c r="CM38" i="1"/>
  <c r="BV38" i="1"/>
  <c r="CR37" i="1"/>
  <c r="CQ37" i="1"/>
  <c r="CP37" i="1"/>
  <c r="CO37" i="1"/>
  <c r="CN37" i="1"/>
  <c r="CM37" i="1"/>
  <c r="BV37" i="1"/>
  <c r="CR36" i="1"/>
  <c r="CQ36" i="1"/>
  <c r="CP36" i="1"/>
  <c r="CO36" i="1"/>
  <c r="CN36" i="1"/>
  <c r="CM36" i="1"/>
  <c r="BV36" i="1"/>
  <c r="CR35" i="1"/>
  <c r="CQ35" i="1"/>
  <c r="CP35" i="1"/>
  <c r="CO35" i="1"/>
  <c r="CN35" i="1"/>
  <c r="CM35" i="1"/>
  <c r="BV35" i="1"/>
  <c r="CR34" i="1"/>
  <c r="CQ34" i="1"/>
  <c r="CP34" i="1"/>
  <c r="CO34" i="1"/>
  <c r="CN34" i="1"/>
  <c r="CM34" i="1"/>
  <c r="BV34" i="1"/>
  <c r="CR33" i="1"/>
  <c r="CQ33" i="1"/>
  <c r="CP33" i="1"/>
  <c r="CO33" i="1"/>
  <c r="CN33" i="1"/>
  <c r="CM33" i="1"/>
  <c r="BV33" i="1"/>
  <c r="CR32" i="1"/>
  <c r="CQ32" i="1"/>
  <c r="CP32" i="1"/>
  <c r="CO32" i="1"/>
  <c r="CN32" i="1"/>
  <c r="CM32" i="1"/>
  <c r="BV32" i="1"/>
  <c r="CR31" i="1"/>
  <c r="CQ31" i="1"/>
  <c r="CP31" i="1"/>
  <c r="CO31" i="1"/>
  <c r="CN31" i="1"/>
  <c r="CM31" i="1"/>
  <c r="BV31" i="1"/>
  <c r="CR30" i="1"/>
  <c r="CQ30" i="1"/>
  <c r="CP30" i="1"/>
  <c r="CO30" i="1"/>
  <c r="CN30" i="1"/>
  <c r="CM30" i="1"/>
  <c r="BV30" i="1"/>
  <c r="CR29" i="1"/>
  <c r="CQ29" i="1"/>
  <c r="CP29" i="1"/>
  <c r="CO29" i="1"/>
  <c r="CN29" i="1"/>
  <c r="CM29" i="1"/>
  <c r="BV29" i="1"/>
  <c r="CR27" i="1"/>
  <c r="CQ27" i="1"/>
  <c r="CP27" i="1"/>
  <c r="CO27" i="1"/>
  <c r="CN27" i="1"/>
  <c r="CM27" i="1"/>
  <c r="BV27" i="1"/>
  <c r="CR26" i="1"/>
  <c r="CQ26" i="1"/>
  <c r="CP26" i="1"/>
  <c r="CO26" i="1"/>
  <c r="CN26" i="1"/>
  <c r="CM26" i="1"/>
  <c r="BV26" i="1"/>
  <c r="CR25" i="1"/>
  <c r="CQ25" i="1"/>
  <c r="CP25" i="1"/>
  <c r="CO25" i="1"/>
  <c r="CN25" i="1"/>
  <c r="CM25" i="1"/>
  <c r="BV25" i="1"/>
  <c r="CR24" i="1"/>
  <c r="CQ24" i="1"/>
  <c r="CP24" i="1"/>
  <c r="CO24" i="1"/>
  <c r="CN24" i="1"/>
  <c r="CM24" i="1"/>
  <c r="BV24" i="1"/>
  <c r="CR23" i="1"/>
  <c r="CQ23" i="1"/>
  <c r="CP23" i="1"/>
  <c r="CO23" i="1"/>
  <c r="CN23" i="1"/>
  <c r="CM23" i="1"/>
  <c r="BV23" i="1"/>
  <c r="CR22" i="1"/>
  <c r="CQ22" i="1"/>
  <c r="CP22" i="1"/>
  <c r="CO22" i="1"/>
  <c r="CN22" i="1"/>
  <c r="CM22" i="1"/>
  <c r="BV22" i="1"/>
  <c r="CR21" i="1"/>
  <c r="CQ21" i="1"/>
  <c r="CP21" i="1"/>
  <c r="CO21" i="1"/>
  <c r="CN21" i="1"/>
  <c r="CM21" i="1"/>
  <c r="BV21" i="1"/>
  <c r="CR20" i="1"/>
  <c r="CQ20" i="1"/>
  <c r="CP20" i="1"/>
  <c r="CO20" i="1"/>
  <c r="CN20" i="1"/>
  <c r="CM20" i="1"/>
  <c r="BV20" i="1"/>
  <c r="CR19" i="1"/>
  <c r="CQ19" i="1"/>
  <c r="CP19" i="1"/>
  <c r="CO19" i="1"/>
  <c r="CN19" i="1"/>
  <c r="CM19" i="1"/>
  <c r="BV19" i="1"/>
  <c r="CR18" i="1"/>
  <c r="CQ18" i="1"/>
  <c r="CP18" i="1"/>
  <c r="CO18" i="1"/>
  <c r="CN18" i="1"/>
  <c r="CM18" i="1"/>
  <c r="BV18" i="1"/>
  <c r="CR17" i="1"/>
  <c r="CQ17" i="1"/>
  <c r="CP17" i="1"/>
  <c r="CO17" i="1"/>
  <c r="CN17" i="1"/>
  <c r="CM17" i="1"/>
  <c r="BV17" i="1"/>
  <c r="CR16" i="1"/>
  <c r="CQ16" i="1"/>
  <c r="CP16" i="1"/>
  <c r="CO16" i="1"/>
  <c r="CN16" i="1"/>
  <c r="CM16" i="1"/>
  <c r="BV16" i="1"/>
  <c r="CR15" i="1"/>
  <c r="CQ15" i="1"/>
  <c r="CP15" i="1"/>
  <c r="CO15" i="1"/>
  <c r="CN15" i="1"/>
  <c r="CM15" i="1"/>
  <c r="BV15" i="1"/>
  <c r="CR14" i="1"/>
  <c r="CQ14" i="1"/>
  <c r="CP14" i="1"/>
  <c r="CO14" i="1"/>
  <c r="CN14" i="1"/>
  <c r="CM14" i="1"/>
  <c r="BV14" i="1"/>
  <c r="CR13" i="1"/>
  <c r="CQ13" i="1"/>
  <c r="CP13" i="1"/>
  <c r="CO13" i="1"/>
  <c r="CN13" i="1"/>
  <c r="CM13" i="1"/>
  <c r="BV13" i="1"/>
  <c r="CR12" i="1"/>
  <c r="CQ12" i="1"/>
  <c r="CP12" i="1"/>
  <c r="CO12" i="1"/>
  <c r="CN12" i="1"/>
  <c r="CM12" i="1"/>
  <c r="BV12" i="1"/>
  <c r="CR11" i="1"/>
  <c r="CQ11" i="1"/>
  <c r="CP11" i="1"/>
  <c r="CO11" i="1"/>
  <c r="CN11" i="1"/>
  <c r="CM11" i="1"/>
  <c r="BV11" i="1"/>
  <c r="CR8" i="1"/>
  <c r="CQ8" i="1"/>
  <c r="CP8" i="1"/>
  <c r="CO8" i="1"/>
  <c r="CN8" i="1"/>
  <c r="CM8" i="1"/>
  <c r="R113" i="1" l="1"/>
  <c r="Q131" i="3" s="1"/>
  <c r="Q137" i="3"/>
  <c r="A98" i="1"/>
  <c r="A101" i="1"/>
  <c r="A69" i="1"/>
  <c r="A24" i="1"/>
  <c r="A59" i="1"/>
  <c r="A103" i="1"/>
  <c r="A26" i="1"/>
  <c r="A54" i="1"/>
  <c r="A77" i="1"/>
  <c r="A85" i="1"/>
  <c r="A29" i="1"/>
  <c r="A48" i="1"/>
  <c r="A53" i="1"/>
  <c r="A94" i="1"/>
  <c r="A46" i="1"/>
  <c r="A50" i="1"/>
  <c r="A58" i="1"/>
  <c r="A76" i="1"/>
  <c r="A78" i="1"/>
  <c r="A93" i="1"/>
  <c r="A109" i="1"/>
  <c r="A39" i="1"/>
  <c r="A57" i="1"/>
  <c r="A62" i="1"/>
  <c r="A106" i="1"/>
  <c r="A19" i="1"/>
  <c r="A52" i="1"/>
  <c r="A20" i="1"/>
  <c r="A21" i="1"/>
  <c r="A37" i="1"/>
  <c r="A74" i="1"/>
  <c r="A102" i="1"/>
  <c r="A33" i="1"/>
  <c r="A22" i="1"/>
  <c r="A23" i="1"/>
  <c r="A12" i="1"/>
  <c r="A13" i="1"/>
  <c r="A16" i="1"/>
  <c r="A25" i="1"/>
  <c r="A34" i="1"/>
  <c r="A41" i="1"/>
  <c r="A42" i="1"/>
  <c r="A49" i="1"/>
  <c r="A51" i="1"/>
  <c r="A82" i="1"/>
  <c r="A108" i="1"/>
  <c r="A36" i="1"/>
  <c r="A38" i="1"/>
  <c r="A45" i="1"/>
  <c r="A61" i="1"/>
  <c r="A66" i="1"/>
  <c r="A90" i="1"/>
  <c r="A96" i="1"/>
  <c r="A100" i="1"/>
  <c r="A18" i="1"/>
  <c r="A32" i="1"/>
  <c r="A15" i="1"/>
  <c r="A35" i="1"/>
  <c r="A65" i="1"/>
  <c r="A81" i="1"/>
  <c r="A17" i="1"/>
  <c r="A31" i="1"/>
  <c r="A44" i="1"/>
  <c r="A47" i="1"/>
  <c r="A56" i="1"/>
  <c r="A11" i="1"/>
  <c r="A14" i="1"/>
  <c r="A30" i="1"/>
  <c r="A40" i="1"/>
  <c r="A43" i="1"/>
  <c r="A70" i="1"/>
  <c r="A92" i="1"/>
  <c r="A86" i="1"/>
  <c r="A99" i="1"/>
  <c r="A105" i="1"/>
  <c r="A107" i="1"/>
  <c r="A60" i="1"/>
  <c r="A68" i="1"/>
  <c r="A73" i="1"/>
  <c r="A84" i="1"/>
  <c r="A89" i="1"/>
  <c r="A95" i="1"/>
  <c r="A97" i="1"/>
  <c r="A104" i="1"/>
  <c r="A64" i="1"/>
  <c r="A72" i="1"/>
  <c r="A80" i="1"/>
  <c r="A88" i="1"/>
  <c r="A55" i="1"/>
  <c r="A63" i="1"/>
  <c r="A67" i="1"/>
  <c r="A71" i="1"/>
  <c r="A75" i="1"/>
  <c r="A79" i="1"/>
  <c r="A83" i="1"/>
  <c r="A87" i="1"/>
  <c r="A9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<sst xmlns="http://schemas.openxmlformats.org/spreadsheetml/2006/main" count="7311" uniqueCount="492">
  <si>
    <t>Presidential Nomination #</t>
  </si>
  <si>
    <t>PN150-3</t>
  </si>
  <si>
    <t>PN346-2</t>
  </si>
  <si>
    <t>PN150-2</t>
  </si>
  <si>
    <t>PN150-6</t>
  </si>
  <si>
    <t>PN150-1</t>
  </si>
  <si>
    <t>PN346-1</t>
  </si>
  <si>
    <t>PN150-4</t>
  </si>
  <si>
    <t>PN346-3</t>
  </si>
  <si>
    <t>Date of Vote</t>
  </si>
  <si>
    <t>Court</t>
  </si>
  <si>
    <t>6th Circuit</t>
  </si>
  <si>
    <t>3rd Circuit</t>
  </si>
  <si>
    <t>East-West Dist. MO</t>
  </si>
  <si>
    <t>East Dist. MO</t>
  </si>
  <si>
    <t>East. Dist. of MO</t>
  </si>
  <si>
    <t>South Dist. of FL</t>
  </si>
  <si>
    <t>Mid. Dist. of FL.</t>
  </si>
  <si>
    <t>AFA Recommendation Status</t>
  </si>
  <si>
    <t>119th Congress Score</t>
  </si>
  <si>
    <t>2025 Q3 Score</t>
  </si>
  <si>
    <t>Last</t>
  </si>
  <si>
    <t>First</t>
  </si>
  <si>
    <t>State</t>
  </si>
  <si>
    <t>Party</t>
  </si>
  <si>
    <t>Whitney D. Hermandorfer</t>
  </si>
  <si>
    <t>Emil J. Bove III</t>
  </si>
  <si>
    <t>Joshua M. Divine</t>
  </si>
  <si>
    <t>Cristian M. Stevens</t>
  </si>
  <si>
    <t>Zachary M. Bluestone</t>
  </si>
  <si>
    <t>Edward L. Artau</t>
  </si>
  <si>
    <t>Maria A. Lanahan</t>
  </si>
  <si>
    <t>Kyle Christopher Dudek</t>
  </si>
  <si>
    <t>Total Vote Weighted</t>
  </si>
  <si>
    <t>Total  NV Votes</t>
  </si>
  <si>
    <t>Total Votes Taken</t>
  </si>
  <si>
    <t>Total Vote Weighted Q3</t>
  </si>
  <si>
    <t>Total Q3 Votes Taken</t>
  </si>
  <si>
    <t>Total Vote Weighted Q4</t>
  </si>
  <si>
    <t>Total No Votes Weighted Q4</t>
  </si>
  <si>
    <t>Total Q4 Votes Taken</t>
  </si>
  <si>
    <t>Sen.</t>
  </si>
  <si>
    <t>Banks</t>
  </si>
  <si>
    <t>Jim</t>
  </si>
  <si>
    <t>IN</t>
  </si>
  <si>
    <t>R</t>
  </si>
  <si>
    <t>Y</t>
  </si>
  <si>
    <t>Barrasso</t>
  </si>
  <si>
    <t>John</t>
  </si>
  <si>
    <t>WY</t>
  </si>
  <si>
    <t>Blackburn</t>
  </si>
  <si>
    <t>Marsha</t>
  </si>
  <si>
    <t>TN</t>
  </si>
  <si>
    <t>Boozman</t>
  </si>
  <si>
    <t>AR</t>
  </si>
  <si>
    <t>Britt</t>
  </si>
  <si>
    <t>Katie Boyd</t>
  </si>
  <si>
    <t>AL</t>
  </si>
  <si>
    <t>NV</t>
  </si>
  <si>
    <t>Budd</t>
  </si>
  <si>
    <t>Ted</t>
  </si>
  <si>
    <t>NC</t>
  </si>
  <si>
    <t>Capito</t>
  </si>
  <si>
    <t>Shelley Moore</t>
  </si>
  <si>
    <t>WV</t>
  </si>
  <si>
    <t>Cassidy</t>
  </si>
  <si>
    <t>Bill</t>
  </si>
  <si>
    <t>LA</t>
  </si>
  <si>
    <t>Collins</t>
  </si>
  <si>
    <t>Susan M.</t>
  </si>
  <si>
    <t>ME</t>
  </si>
  <si>
    <t>N</t>
  </si>
  <si>
    <t>Cornyn</t>
  </si>
  <si>
    <t>TX</t>
  </si>
  <si>
    <t>Cotton</t>
  </si>
  <si>
    <t>Tom</t>
  </si>
  <si>
    <t>Cramer</t>
  </si>
  <si>
    <t>Kevin</t>
  </si>
  <si>
    <t>ND</t>
  </si>
  <si>
    <t>Crapo</t>
  </si>
  <si>
    <t>Mike</t>
  </si>
  <si>
    <t>ID</t>
  </si>
  <si>
    <t>Cruz</t>
  </si>
  <si>
    <t>Curtis</t>
  </si>
  <si>
    <t>UT</t>
  </si>
  <si>
    <t>Daines</t>
  </si>
  <si>
    <t>Steve</t>
  </si>
  <si>
    <t>MT</t>
  </si>
  <si>
    <t>Ernst</t>
  </si>
  <si>
    <t>Joni</t>
  </si>
  <si>
    <t>IA</t>
  </si>
  <si>
    <t>Fischer</t>
  </si>
  <si>
    <t>Deb</t>
  </si>
  <si>
    <t>NE</t>
  </si>
  <si>
    <t>Graham</t>
  </si>
  <si>
    <t>Lindsey</t>
  </si>
  <si>
    <t>SC</t>
  </si>
  <si>
    <t>Grassley</t>
  </si>
  <si>
    <t>Chuck</t>
  </si>
  <si>
    <t>Hagerty</t>
  </si>
  <si>
    <t>Hawley</t>
  </si>
  <si>
    <t>Josh</t>
  </si>
  <si>
    <t>MO</t>
  </si>
  <si>
    <t>Hoeven</t>
  </si>
  <si>
    <t>Husted</t>
  </si>
  <si>
    <t>Jon</t>
  </si>
  <si>
    <t>OH</t>
  </si>
  <si>
    <t>Hyde-Smith</t>
  </si>
  <si>
    <t>Cindy</t>
  </si>
  <si>
    <t>MS</t>
  </si>
  <si>
    <t>Johnson</t>
  </si>
  <si>
    <t>Ron</t>
  </si>
  <si>
    <t>WI</t>
  </si>
  <si>
    <t>Justice</t>
  </si>
  <si>
    <t>Kennedy</t>
  </si>
  <si>
    <t>Lankford</t>
  </si>
  <si>
    <t>James</t>
  </si>
  <si>
    <t>OK</t>
  </si>
  <si>
    <t>Lee</t>
  </si>
  <si>
    <t>Lummis</t>
  </si>
  <si>
    <t>Cynthia M.</t>
  </si>
  <si>
    <t>Marshall</t>
  </si>
  <si>
    <t>Roger</t>
  </si>
  <si>
    <t>KS</t>
  </si>
  <si>
    <t>McConnell</t>
  </si>
  <si>
    <t>Mitch</t>
  </si>
  <si>
    <t>KY</t>
  </si>
  <si>
    <t>McCormick</t>
  </si>
  <si>
    <t>Dave</t>
  </si>
  <si>
    <t>PA</t>
  </si>
  <si>
    <t>Moody</t>
  </si>
  <si>
    <t>Ashley</t>
  </si>
  <si>
    <t>FL</t>
  </si>
  <si>
    <t>Moran</t>
  </si>
  <si>
    <t>Jerry</t>
  </si>
  <si>
    <t>Moreno</t>
  </si>
  <si>
    <t>Bernie</t>
  </si>
  <si>
    <t>Mullin</t>
  </si>
  <si>
    <t>Markwayne</t>
  </si>
  <si>
    <t>Murkowski</t>
  </si>
  <si>
    <t>Lisa</t>
  </si>
  <si>
    <t>AK</t>
  </si>
  <si>
    <t>Paul</t>
  </si>
  <si>
    <t>Rand</t>
  </si>
  <si>
    <t>Ricketts</t>
  </si>
  <si>
    <t>Pete</t>
  </si>
  <si>
    <t>Risch</t>
  </si>
  <si>
    <t>James E.</t>
  </si>
  <si>
    <t>Rounds</t>
  </si>
  <si>
    <t>SD</t>
  </si>
  <si>
    <t>Schmitt</t>
  </si>
  <si>
    <t>Eric</t>
  </si>
  <si>
    <t>Scott</t>
  </si>
  <si>
    <t>Tim(SC)</t>
  </si>
  <si>
    <t>Rick(FL)</t>
  </si>
  <si>
    <t>Sheehy</t>
  </si>
  <si>
    <t>Tim</t>
  </si>
  <si>
    <t>Sullivan</t>
  </si>
  <si>
    <t>Dan</t>
  </si>
  <si>
    <t>Thune</t>
  </si>
  <si>
    <t>Tillis</t>
  </si>
  <si>
    <t>Thom</t>
  </si>
  <si>
    <t>Tuberville</t>
  </si>
  <si>
    <t>Tommy</t>
  </si>
  <si>
    <t>Wicker</t>
  </si>
  <si>
    <t>Roger F.</t>
  </si>
  <si>
    <t>Young</t>
  </si>
  <si>
    <t>Todd</t>
  </si>
  <si>
    <t>King</t>
  </si>
  <si>
    <t>Angus S., Jr.</t>
  </si>
  <si>
    <t>I</t>
  </si>
  <si>
    <t>Sanders</t>
  </si>
  <si>
    <t>VT</t>
  </si>
  <si>
    <t>Alsobrooks</t>
  </si>
  <si>
    <t>Angela</t>
  </si>
  <si>
    <t>MD</t>
  </si>
  <si>
    <t>D</t>
  </si>
  <si>
    <t>Baldwin</t>
  </si>
  <si>
    <t>Tammy</t>
  </si>
  <si>
    <t xml:space="preserve">Bennet </t>
  </si>
  <si>
    <t>Michael F.</t>
  </si>
  <si>
    <t>CO</t>
  </si>
  <si>
    <t>Blumenthal</t>
  </si>
  <si>
    <t>Richard</t>
  </si>
  <si>
    <t>CT</t>
  </si>
  <si>
    <t>Blunt Rochester</t>
  </si>
  <si>
    <t>DE</t>
  </si>
  <si>
    <t>Booker</t>
  </si>
  <si>
    <t>Cory A.</t>
  </si>
  <si>
    <t>NJ</t>
  </si>
  <si>
    <t>Cantwell</t>
  </si>
  <si>
    <t>Maria</t>
  </si>
  <si>
    <t>WA</t>
  </si>
  <si>
    <t>Coons</t>
  </si>
  <si>
    <t>Christopher A.</t>
  </si>
  <si>
    <t>Cortez Masto</t>
  </si>
  <si>
    <t>Catherine</t>
  </si>
  <si>
    <t>Duckworth</t>
  </si>
  <si>
    <t>IL</t>
  </si>
  <si>
    <t>Durbin</t>
  </si>
  <si>
    <t>Richard J.</t>
  </si>
  <si>
    <t>Fetterman</t>
  </si>
  <si>
    <t>Gallego</t>
  </si>
  <si>
    <t>Ruben</t>
  </si>
  <si>
    <t>AZ</t>
  </si>
  <si>
    <t>Gillibrand</t>
  </si>
  <si>
    <t>Kirsten E.</t>
  </si>
  <si>
    <t>NY</t>
  </si>
  <si>
    <t>Hassan</t>
  </si>
  <si>
    <t>Margaret Wood</t>
  </si>
  <si>
    <t>NH</t>
  </si>
  <si>
    <t>Heinrich</t>
  </si>
  <si>
    <t>Martin</t>
  </si>
  <si>
    <t>NM</t>
  </si>
  <si>
    <t>Hickenlooper</t>
  </si>
  <si>
    <t>John W.</t>
  </si>
  <si>
    <t>Hirono</t>
  </si>
  <si>
    <t>Mazie K.</t>
  </si>
  <si>
    <t>HI</t>
  </si>
  <si>
    <t>Kaine</t>
  </si>
  <si>
    <t>VA</t>
  </si>
  <si>
    <t>Kelly</t>
  </si>
  <si>
    <t>Mark</t>
  </si>
  <si>
    <t>Kim</t>
  </si>
  <si>
    <t>Andy</t>
  </si>
  <si>
    <t>Klobuchar</t>
  </si>
  <si>
    <t>Amy</t>
  </si>
  <si>
    <t>MN</t>
  </si>
  <si>
    <t>Luján</t>
  </si>
  <si>
    <t>Ben Ray</t>
  </si>
  <si>
    <t>Markey</t>
  </si>
  <si>
    <t>Edward J.</t>
  </si>
  <si>
    <t>MA</t>
  </si>
  <si>
    <t>Merkley</t>
  </si>
  <si>
    <t>Jeff</t>
  </si>
  <si>
    <t>OR</t>
  </si>
  <si>
    <t>Murphy</t>
  </si>
  <si>
    <t>Christopher</t>
  </si>
  <si>
    <t>Murray</t>
  </si>
  <si>
    <t>Patty</t>
  </si>
  <si>
    <t>Ossoff</t>
  </si>
  <si>
    <t>GA</t>
  </si>
  <si>
    <t>Padilla</t>
  </si>
  <si>
    <t>Alex</t>
  </si>
  <si>
    <t>CA</t>
  </si>
  <si>
    <t>Peters</t>
  </si>
  <si>
    <t>Gary C.</t>
  </si>
  <si>
    <t>MI</t>
  </si>
  <si>
    <t>Reed</t>
  </si>
  <si>
    <t>Jack</t>
  </si>
  <si>
    <t>RI</t>
  </si>
  <si>
    <t>Rosen</t>
  </si>
  <si>
    <t>Jacky</t>
  </si>
  <si>
    <t>Schatz</t>
  </si>
  <si>
    <t>Brian</t>
  </si>
  <si>
    <t>Schiff</t>
  </si>
  <si>
    <t>Adam</t>
  </si>
  <si>
    <t>Schumer</t>
  </si>
  <si>
    <t>Charles E.</t>
  </si>
  <si>
    <t>Shaheen</t>
  </si>
  <si>
    <t>Jeanne</t>
  </si>
  <si>
    <t>Smith</t>
  </si>
  <si>
    <t>Tina</t>
  </si>
  <si>
    <t>Slotkin</t>
  </si>
  <si>
    <t>Elissa</t>
  </si>
  <si>
    <t>Van Hollen</t>
  </si>
  <si>
    <t>Chris</t>
  </si>
  <si>
    <t>Warner</t>
  </si>
  <si>
    <t>Mark R.</t>
  </si>
  <si>
    <t>Warnock</t>
  </si>
  <si>
    <t>Raphael G.</t>
  </si>
  <si>
    <t>Warren</t>
  </si>
  <si>
    <t>Elizabeth</t>
  </si>
  <si>
    <t>Welch</t>
  </si>
  <si>
    <t>Peter</t>
  </si>
  <si>
    <t>Whitehouse</t>
  </si>
  <si>
    <t>Sheldon</t>
  </si>
  <si>
    <t>Wyden</t>
  </si>
  <si>
    <t>Total N</t>
  </si>
  <si>
    <t>Total Y</t>
  </si>
  <si>
    <t>Total NV</t>
  </si>
  <si>
    <t>Score is Based on Below</t>
  </si>
  <si>
    <t>Multiplier</t>
  </si>
  <si>
    <t>No Position</t>
  </si>
  <si>
    <t>0?</t>
  </si>
  <si>
    <t>Green</t>
  </si>
  <si>
    <t xml:space="preserve">District </t>
  </si>
  <si>
    <t>Circuit</t>
  </si>
  <si>
    <t>Supreme Court</t>
  </si>
  <si>
    <t xml:space="preserve">By factor of three. </t>
  </si>
  <si>
    <t>Priority  adds a factor of three.</t>
  </si>
  <si>
    <t>Senator</t>
  </si>
  <si>
    <t>First Name</t>
  </si>
  <si>
    <t>Last Name</t>
  </si>
  <si>
    <t>PN466-4</t>
  </si>
  <si>
    <t>Jennifer Lee Mascott</t>
  </si>
  <si>
    <t>Mid. Dist. Of FL</t>
  </si>
  <si>
    <t>Anne-Leigh Gaylord Moe</t>
  </si>
  <si>
    <t>PN346-5</t>
  </si>
  <si>
    <t>PN466-6</t>
  </si>
  <si>
    <t>North Dist. Of AL</t>
  </si>
  <si>
    <t>Harold D. Mooty III</t>
  </si>
  <si>
    <t>Stephen Chad Meredith</t>
  </si>
  <si>
    <t>Dist. Of MT</t>
  </si>
  <si>
    <t>William W. Mercer</t>
  </si>
  <si>
    <t>PN400-2</t>
  </si>
  <si>
    <t>East Dist. Of KY</t>
  </si>
  <si>
    <t>PN368</t>
  </si>
  <si>
    <t>PN466-3</t>
  </si>
  <si>
    <t>Bill Lewis</t>
  </si>
  <si>
    <t>7th Circuit</t>
  </si>
  <si>
    <t>PN520-5</t>
  </si>
  <si>
    <t>Rebecca L. Taibleson</t>
  </si>
  <si>
    <t>Jordan Emery Pratt</t>
  </si>
  <si>
    <t>PN346-6</t>
  </si>
  <si>
    <t>Mid. Dist. of FL</t>
  </si>
  <si>
    <t>PN466-2</t>
  </si>
  <si>
    <t>North Dist. of AL</t>
  </si>
  <si>
    <t>Mid. Dist. of AL</t>
  </si>
  <si>
    <t>Edmund G. LaCour Jr.</t>
  </si>
  <si>
    <t>Joshua D. Dunlap</t>
  </si>
  <si>
    <t>1st Circuit</t>
  </si>
  <si>
    <t>PN400-1</t>
  </si>
  <si>
    <t>9th Circuit</t>
  </si>
  <si>
    <t>Eric Chunyee Tung</t>
  </si>
  <si>
    <t>PN400-3</t>
  </si>
  <si>
    <t>Confirm</t>
  </si>
  <si>
    <t>Priority Yes -PY_CODE</t>
  </si>
  <si>
    <t>Yes - Y_CODE</t>
  </si>
  <si>
    <t>Unclear - U_CODE</t>
  </si>
  <si>
    <t>No - N_CODE</t>
  </si>
  <si>
    <t>Priority No - PN_CODE</t>
  </si>
  <si>
    <t>Judicial Nomination Scorecard – Formula &amp; Scoring Manual</t>
  </si>
  <si>
    <t>1. Overview</t>
  </si>
  <si>
    <t>This scorecard evaluates U.S. Senators based on their votes on judicial nominees.</t>
  </si>
  <si>
    <t>Each senator’s score is calculated as:</t>
  </si>
  <si>
    <t>Final Score (%) = (Weighted Points Earned / Weighted Points Possible) × 100</t>
  </si>
  <si>
    <t>The system incorporates:</t>
  </si>
  <si>
    <t>- Court level (Circuit vs District)</t>
  </si>
  <si>
    <t>- AFA Recommendation Category</t>
  </si>
  <si>
    <t>- Priority-based double weighting</t>
  </si>
  <si>
    <t>- Correct vs incorrect votes</t>
  </si>
  <si>
    <t>2. Court Weighting</t>
  </si>
  <si>
    <t>Circuit Court Judges (columns P–U): 5 points</t>
  </si>
  <si>
    <t>District Court Judges (columns Y–AK): 1 point</t>
  </si>
  <si>
    <t>3. AFA Recommendation Categories (Row 6)</t>
  </si>
  <si>
    <t>1 = Priority Yes</t>
  </si>
  <si>
    <t>2 = Yes</t>
  </si>
  <si>
    <t>3 = Unclear</t>
  </si>
  <si>
    <t>4 = No</t>
  </si>
  <si>
    <t>5 = Priority No</t>
  </si>
  <si>
    <t>4. Points Earned (AN Column)</t>
  </si>
  <si>
    <t>Senators earn weighted points based on:</t>
  </si>
  <si>
    <t>- Correctness of the vote (Y or N depending on category)</t>
  </si>
  <si>
    <t>- Court weight (5 or 1)</t>
  </si>
  <si>
    <t>- Priority multiplier (2× for Priority Yes/No)</t>
  </si>
  <si>
    <t>5. Total Possible Points (AM Column)</t>
  </si>
  <si>
    <t>AM counts all Y/N votes cast by that senator and applies the same court and category multipliers, but does NOT check correctness.</t>
  </si>
  <si>
    <t>6. Final Score (A Column)</t>
  </si>
  <si>
    <t>A = (AN / AM) × 100</t>
  </si>
  <si>
    <t>7. Interpretation</t>
  </si>
  <si>
    <t>A senator’s score represents the percentage of weighted judicial votes on which they aligned with AFA recommendations, weighted by court level and priority.</t>
  </si>
  <si>
    <t>David A. Bragdon</t>
  </si>
  <si>
    <t>PN520-1</t>
  </si>
  <si>
    <t>Mid. Dist. Of NC</t>
  </si>
  <si>
    <t>Lindsey Ann Freeman</t>
  </si>
  <si>
    <t>PN520-2</t>
  </si>
  <si>
    <t>PN520-3</t>
  </si>
  <si>
    <t>West Dist. Of NC</t>
  </si>
  <si>
    <t>Matthew E. Orso</t>
  </si>
  <si>
    <t>PN520-4</t>
  </si>
  <si>
    <t>Susan Courtwright Rodriguez</t>
  </si>
  <si>
    <t>North Dist. Of MS</t>
  </si>
  <si>
    <t>PN466-1</t>
  </si>
  <si>
    <t>Robert P. Chamberlin</t>
  </si>
  <si>
    <t>PN466-5</t>
  </si>
  <si>
    <t>James D. Maxwell II</t>
  </si>
  <si>
    <t>William J. Crain</t>
  </si>
  <si>
    <t>East Dist. Of LA</t>
  </si>
  <si>
    <t>PN615-1</t>
  </si>
  <si>
    <t>PN615-2</t>
  </si>
  <si>
    <t>West Dist. Of LA</t>
  </si>
  <si>
    <t>Alexander C. Van Hook</t>
  </si>
  <si>
    <t>PN726-5</t>
  </si>
  <si>
    <t>West Dist. Of AR</t>
  </si>
  <si>
    <t>David Clay Fowlkes</t>
  </si>
  <si>
    <t>PN726-6</t>
  </si>
  <si>
    <t>South Dist. Of TX</t>
  </si>
  <si>
    <t>Nicholas Jon Ganjei</t>
  </si>
  <si>
    <t>PN726-2</t>
  </si>
  <si>
    <t>West Dist. Of MO</t>
  </si>
  <si>
    <t>Megan Blair Benton</t>
  </si>
  <si>
    <t>PN726-12</t>
  </si>
  <si>
    <t>Aaron Christian Peterson</t>
  </si>
  <si>
    <t>Dist. Of AK</t>
  </si>
  <si>
    <t>PN726-9</t>
  </si>
  <si>
    <t>West. Dist. Of TN</t>
  </si>
  <si>
    <t>Brian Charles Lea</t>
  </si>
  <si>
    <t>South. Dist. Of IN</t>
  </si>
  <si>
    <t>PN726-11</t>
  </si>
  <si>
    <t>Justin R. Olson</t>
  </si>
  <si>
    <t>East. Dist. Of LA</t>
  </si>
  <si>
    <t>PN787-4</t>
  </si>
  <si>
    <t>Anna St. John</t>
  </si>
  <si>
    <t>Total Preffered Votes Weighted Q3</t>
  </si>
  <si>
    <t>Total Preffered Votes Weighted</t>
  </si>
  <si>
    <t>2025 Q4 Score</t>
  </si>
  <si>
    <t>2026 Q1 Score</t>
  </si>
  <si>
    <t>Total Vote Weighted Q1 2026</t>
  </si>
  <si>
    <t>Total Q1 Votes Taken 2026</t>
  </si>
  <si>
    <t>Total Vote Weighted Q2 2026</t>
  </si>
  <si>
    <t>Total Q2 Votes Taken 2026</t>
  </si>
  <si>
    <t>Total Vote Weighted Q3 2026</t>
  </si>
  <si>
    <t>Total Q3 Votes Taken 2026</t>
  </si>
  <si>
    <t>Total Vote Weighted Q4 2026</t>
  </si>
  <si>
    <t>Total No Votes Weighted Q4 2026</t>
  </si>
  <si>
    <t>Total Q4 Votes Taken 2026</t>
  </si>
  <si>
    <t>Total Vote Weighted 2026</t>
  </si>
  <si>
    <t>Total No Votes Weighted 2026</t>
  </si>
  <si>
    <t>Total Votes Taken 2026</t>
  </si>
  <si>
    <t>119th Congress (2025-2026)</t>
  </si>
  <si>
    <t>1st Quarter 2026</t>
  </si>
  <si>
    <t>West. Dist. Of TX</t>
  </si>
  <si>
    <t>Christopher R. Wolfe</t>
  </si>
  <si>
    <t>PN787-5</t>
  </si>
  <si>
    <t>Armstrong</t>
  </si>
  <si>
    <t>Alan</t>
  </si>
  <si>
    <t>Andrew B. Davis</t>
  </si>
  <si>
    <t>Dist. Of SC</t>
  </si>
  <si>
    <t>Sheria Akins Clarke</t>
  </si>
  <si>
    <t>PN787-1</t>
  </si>
  <si>
    <t>PN851-1</t>
  </si>
  <si>
    <t>PN851-6</t>
  </si>
  <si>
    <t>Dist. Of VI</t>
  </si>
  <si>
    <t>PN851-2</t>
  </si>
  <si>
    <t>Dist. Of KS</t>
  </si>
  <si>
    <t>Jeffrey M. Kuhlman</t>
  </si>
  <si>
    <t>Kathleen S. Lane</t>
  </si>
  <si>
    <t>PN851-3</t>
  </si>
  <si>
    <t>PN851-4</t>
  </si>
  <si>
    <t>Anthony W. Mattivi </t>
  </si>
  <si>
    <t>PN851-5</t>
  </si>
  <si>
    <t>Anthony J. Powell</t>
  </si>
  <si>
    <t>8th Circuit</t>
  </si>
  <si>
    <t>PN851-7</t>
  </si>
  <si>
    <t>Justin D. Smith</t>
  </si>
  <si>
    <t>PN930-2</t>
  </si>
  <si>
    <t>Michael J. Hendershot</t>
  </si>
  <si>
    <t>North Dist. Of OH</t>
  </si>
  <si>
    <t>PN930-7</t>
  </si>
  <si>
    <t>John George Edward Marck</t>
  </si>
  <si>
    <t>PN930-3</t>
  </si>
  <si>
    <t>Arthur Roberts Jones</t>
  </si>
  <si>
    <t>2nd Circuit</t>
  </si>
  <si>
    <t>PN938-2</t>
  </si>
  <si>
    <t>Jeffrey T. Kuntz</t>
  </si>
  <si>
    <t>South Dist. Of FL</t>
  </si>
  <si>
    <t>PN930-4</t>
  </si>
  <si>
    <t>PN851-8</t>
  </si>
  <si>
    <t>Int. Trade</t>
  </si>
  <si>
    <t>Kara Marie Westercamp</t>
  </si>
  <si>
    <t>Benjamin M. Flowers</t>
  </si>
  <si>
    <t>PN938-1</t>
  </si>
  <si>
    <t>PN999-3</t>
  </si>
  <si>
    <t>East. Dist. Of MI</t>
  </si>
  <si>
    <t>Michael C. Martin</t>
  </si>
  <si>
    <t>Darline</t>
  </si>
  <si>
    <t>PN999-5</t>
  </si>
  <si>
    <t>East Dist. Of PA</t>
  </si>
  <si>
    <t>Antonio M. Pozos</t>
  </si>
  <si>
    <t>PN999-6</t>
  </si>
  <si>
    <t>Daniel Mack Traynor</t>
  </si>
  <si>
    <t>Evan Rikhye</t>
  </si>
  <si>
    <t>Matthew A. Schwartz</t>
  </si>
  <si>
    <t>PN1093-3</t>
  </si>
  <si>
    <t>South Dist. Of OH</t>
  </si>
  <si>
    <t>Matthew R. Byrne</t>
  </si>
  <si>
    <t>PN999-4</t>
  </si>
  <si>
    <t>North Dist. Of TX</t>
  </si>
  <si>
    <t>Kasdin Miller Mitchell</t>
  </si>
  <si>
    <t>PN999-1</t>
  </si>
  <si>
    <t>Angela Veronica Colmenero</t>
  </si>
  <si>
    <t>Total Reccomended Votes Weighted Q1 2026</t>
  </si>
  <si>
    <t>Total Recommended Votes Weighted Q2 2026</t>
  </si>
  <si>
    <t>Total Recommended Votes Weighted Q3 2026</t>
  </si>
  <si>
    <t>2nd Quarter 2026</t>
  </si>
  <si>
    <t>3rd Quarter 2026</t>
  </si>
  <si>
    <t xml:space="preserve">Alan </t>
  </si>
  <si>
    <t>Darlene</t>
  </si>
  <si>
    <t>2026 Q2 Score</t>
  </si>
  <si>
    <t>2026 Q3 Score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</si>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</sst>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;[Red]0.0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sz val="11"/>
      <color rgb="FF222222"/>
      <name val="Times New Roman"/>
      <family val="1"/>
    </font>
    <font>
      <sz val="10"/>
      <color rgb="FF161616"/>
      <name val="Times New Roman"/>
      <family val="1"/>
    </font>
    <font>
      <sz val="11"/>
      <color rgb="FF161616"/>
      <name val="Times New Roman"/>
      <family val="1"/>
    </font>
    <font>
      <b/>
      <sz val="12"/>
      <color theme="1"/>
      <name val="Montserrat"/>
    </font>
    <font>
      <b/>
      <sz val="13"/>
      <color theme="1"/>
      <name val="Montserrat"/>
    </font>
    <font>
      <sz val="11"/>
      <name val="Calibri"/>
      <family val="2"/>
    </font>
    <font>
      <sz val="12"/>
      <color rgb="FF222222"/>
      <name val="Montserrat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2" fillId="0" borderId="0" xfId="0" applyNumberFormat="1" applyFont="1" applyAlignment="1">
      <alignment wrapText="1"/>
    </xf>
    <xf numFmtId="14" fontId="3" fillId="0" borderId="0" xfId="0" applyNumberFormat="1" applyFont="1" applyAlignment="1">
      <alignment wrapText="1"/>
    </xf>
    <xf numFmtId="14" fontId="3" fillId="0" borderId="0" xfId="0" applyNumberFormat="1" applyFont="1" applyAlignment="1">
      <alignment horizontal="right" wrapText="1"/>
    </xf>
    <xf numFmtId="20" fontId="2" fillId="0" borderId="0" xfId="0" applyNumberFormat="1" applyFont="1" applyAlignment="1">
      <alignment wrapText="1"/>
    </xf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49" fontId="9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3" fillId="0" borderId="0" xfId="0" applyFont="1" applyAlignment="1">
      <alignment horizontal="right"/>
    </xf>
    <xf numFmtId="49" fontId="9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right" wrapText="1"/>
    </xf>
    <xf numFmtId="164" fontId="4" fillId="0" borderId="0" xfId="0" applyNumberFormat="1" applyFont="1"/>
    <xf numFmtId="0" fontId="15" fillId="0" borderId="5" xfId="0" applyFont="1" applyBorder="1" applyAlignment="1">
      <alignment horizontal="left" vertical="top"/>
    </xf>
    <xf numFmtId="49" fontId="15" fillId="0" borderId="5" xfId="0" applyNumberFormat="1" applyFont="1" applyBorder="1" applyAlignment="1">
      <alignment horizontal="center" vertical="top"/>
    </xf>
    <xf numFmtId="164" fontId="15" fillId="0" borderId="6" xfId="0" applyNumberFormat="1" applyFont="1" applyBorder="1" applyAlignment="1">
      <alignment horizontal="center" vertical="top"/>
    </xf>
    <xf numFmtId="2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/>
    <xf numFmtId="0" fontId="16" fillId="0" borderId="0" xfId="2"/>
    <xf numFmtId="164" fontId="15" fillId="0" borderId="3" xfId="0" applyNumberFormat="1" applyFont="1" applyBorder="1" applyAlignment="1">
      <alignment horizontal="center" vertical="top"/>
    </xf>
    <xf numFmtId="164" fontId="15" fillId="0" borderId="7" xfId="0" applyNumberFormat="1" applyFont="1" applyBorder="1" applyAlignment="1">
      <alignment horizontal="center" vertical="top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9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3" fillId="0" borderId="11" xfId="0" applyFont="1" applyBorder="1" applyAlignment="1">
      <alignment horizontal="center"/>
    </xf>
    <xf numFmtId="0" fontId="14" fillId="0" borderId="3" xfId="0" applyFont="1" applyBorder="1"/>
    <xf numFmtId="164" fontId="15" fillId="0" borderId="0" xfId="0" applyNumberFormat="1" applyFont="1" applyBorder="1" applyAlignment="1">
      <alignment horizontal="center" vertical="top"/>
    </xf>
    <xf numFmtId="0" fontId="0" fillId="0" borderId="6" xfId="0" applyBorder="1"/>
    <xf numFmtId="0" fontId="14" fillId="0" borderId="0" xfId="0" applyFont="1" applyBorder="1" applyAlignment="1"/>
    <xf numFmtId="0" fontId="0" fillId="0" borderId="10" xfId="0" applyBorder="1"/>
    <xf numFmtId="0" fontId="12" fillId="0" borderId="0" xfId="0" applyFont="1" applyBorder="1" applyAlignment="1">
      <alignment wrapText="1"/>
    </xf>
    <xf numFmtId="164" fontId="15" fillId="0" borderId="9" xfId="0" applyNumberFormat="1" applyFont="1" applyBorder="1" applyAlignment="1">
      <alignment horizontal="center" vertical="top"/>
    </xf>
    <xf numFmtId="0" fontId="0" fillId="0" borderId="3" xfId="0" applyBorder="1"/>
    <xf numFmtId="0" fontId="0" fillId="0" borderId="8" xfId="0" applyBorder="1"/>
    <xf numFmtId="164" fontId="15" fillId="0" borderId="8" xfId="0" applyNumberFormat="1" applyFont="1" applyBorder="1" applyAlignment="1">
      <alignment horizontal="center" vertical="top"/>
    </xf>
    <xf numFmtId="0" fontId="0" fillId="0" borderId="7" xfId="0" applyBorder="1"/>
    <xf numFmtId="0" fontId="15" fillId="0" borderId="0" xfId="0" applyFont="1" applyBorder="1" applyAlignment="1">
      <alignment horizontal="left" vertical="top"/>
    </xf>
    <xf numFmtId="0" fontId="0" fillId="0" borderId="5" xfId="0" applyBorder="1"/>
    <xf numFmtId="0" fontId="12" fillId="0" borderId="0" xfId="0" applyFont="1" applyBorder="1" applyAlignment="1">
      <alignment horizontal="center"/>
    </xf>
    <xf numFmtId="0" fontId="13" fillId="0" borderId="0" xfId="0" applyFont="1" applyBorder="1" applyAlignment="1"/>
    <xf numFmtId="0" fontId="15" fillId="0" borderId="11" xfId="0" applyFont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49" fontId="15" fillId="0" borderId="0" xfId="0" applyNumberFormat="1" applyFont="1" applyBorder="1" applyAlignment="1">
      <alignment horizontal="center" vertical="top"/>
    </xf>
    <xf numFmtId="0" fontId="0" fillId="0" borderId="4" xfId="0" applyBorder="1"/>
    <xf numFmtId="0" fontId="12" fillId="0" borderId="0" xfId="0" applyFont="1" applyBorder="1" applyAlignment="1"/>
    <xf numFmtId="49" fontId="15" fillId="0" borderId="2" xfId="0" applyNumberFormat="1" applyFont="1" applyBorder="1" applyAlignment="1">
      <alignment horizontal="center" vertical="top"/>
    </xf>
    <xf numFmtId="0" fontId="14" fillId="0" borderId="12" xfId="0" applyFont="1" applyBorder="1"/>
    <xf numFmtId="0" fontId="12" fillId="0" borderId="13" xfId="0" applyFont="1" applyBorder="1" applyAlignment="1">
      <alignment horizontal="center" wrapText="1"/>
    </xf>
    <xf numFmtId="0" fontId="12" fillId="0" borderId="14" xfId="0" applyFont="1" applyBorder="1" applyAlignment="1">
      <alignment horizontal="center"/>
    </xf>
    <xf numFmtId="0" fontId="14" fillId="0" borderId="15" xfId="0" applyFont="1" applyBorder="1"/>
    <xf numFmtId="164" fontId="15" fillId="0" borderId="16" xfId="0" applyNumberFormat="1" applyFont="1" applyBorder="1" applyAlignment="1">
      <alignment horizontal="center" vertical="top"/>
    </xf>
    <xf numFmtId="0" fontId="15" fillId="0" borderId="4" xfId="0" applyFont="1" applyBorder="1" applyAlignment="1">
      <alignment horizontal="left" vertical="top"/>
    </xf>
    <xf numFmtId="49" fontId="15" fillId="0" borderId="4" xfId="0" applyNumberFormat="1" applyFont="1" applyBorder="1" applyAlignment="1">
      <alignment horizontal="center" vertical="top"/>
    </xf>
    <xf numFmtId="0" fontId="15" fillId="0" borderId="8" xfId="0" applyFont="1" applyBorder="1" applyAlignment="1">
      <alignment horizontal="left" vertical="top"/>
    </xf>
    <xf numFmtId="49" fontId="15" fillId="0" borderId="8" xfId="0" applyNumberFormat="1" applyFont="1" applyBorder="1" applyAlignment="1">
      <alignment horizontal="center" vertical="top"/>
    </xf>
  </cellXfs>
  <cellStyles count="3">
    <cellStyle name="Hyperlink" xfId="2" builtinId="8"/>
    <cellStyle name="Normal" xfId="0" builtinId="0"/>
    <cellStyle name="Normal 2" xfId="1" xr:uid="{3B6519DD-26C4-4A2F-AE26-82B408E4D2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eetMetadata" Target="metadata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ngress.gov/nomination/119th-congress/466/6?s=5&amp;r=9" TargetMode="External"/><Relationship Id="rId18" Type="http://schemas.openxmlformats.org/officeDocument/2006/relationships/hyperlink" Target="https://www.congress.gov/nomination/119th-congress/466/2?s=5&amp;r=3" TargetMode="External"/><Relationship Id="rId26" Type="http://schemas.openxmlformats.org/officeDocument/2006/relationships/hyperlink" Target="https://www.congress.gov/nomination/119th-congress/615/1?s=1&amp;r=26" TargetMode="External"/><Relationship Id="rId39" Type="http://schemas.openxmlformats.org/officeDocument/2006/relationships/hyperlink" Target="https://www.congress.gov/nomination/119th-congress/930/7?s=5&amp;r=19" TargetMode="External"/><Relationship Id="rId21" Type="http://schemas.openxmlformats.org/officeDocument/2006/relationships/hyperlink" Target="https://www.congress.gov/nomination/119th-congress/520/2?s=5&amp;r=31" TargetMode="External"/><Relationship Id="rId34" Type="http://schemas.openxmlformats.org/officeDocument/2006/relationships/hyperlink" Target="https://www.congress.gov/nomination/119th-congress/851/1?s=5&amp;r=27" TargetMode="External"/><Relationship Id="rId42" Type="http://schemas.openxmlformats.org/officeDocument/2006/relationships/hyperlink" Target="https://www.congress.gov/nomination/119th-congress/851/4?s=4&amp;r=23" TargetMode="External"/><Relationship Id="rId47" Type="http://schemas.openxmlformats.org/officeDocument/2006/relationships/hyperlink" Target="https://www.congress.gov/nomination/119th-congress/930/4?s=5&amp;r=16" TargetMode="External"/><Relationship Id="rId50" Type="http://schemas.openxmlformats.org/officeDocument/2006/relationships/hyperlink" Target="https://www.congress.gov/nomination/119th-congress/999/5?s=5&amp;r=12" TargetMode="External"/><Relationship Id="rId55" Type="http://schemas.openxmlformats.org/officeDocument/2006/relationships/hyperlink" Target="https://www.congress.gov/nomination/119th-congress/787/5?s=5&amp;r=51" TargetMode="External"/><Relationship Id="rId7" Type="http://schemas.openxmlformats.org/officeDocument/2006/relationships/hyperlink" Target="https://www.congress.gov/nomination/119th-congress/346/1?s=5&amp;r=4" TargetMode="External"/><Relationship Id="rId2" Type="http://schemas.openxmlformats.org/officeDocument/2006/relationships/hyperlink" Target="https://www.congress.gov/nomination/119th-congress/346/2?s=2&amp;r=16" TargetMode="External"/><Relationship Id="rId16" Type="http://schemas.openxmlformats.org/officeDocument/2006/relationships/hyperlink" Target="https://www.congress.gov/nomination/119th-congress/466/3?s=5&amp;r=6" TargetMode="External"/><Relationship Id="rId29" Type="http://schemas.openxmlformats.org/officeDocument/2006/relationships/hyperlink" Target="https://www.congress.gov/nomination/119th-congress/726/6?s=1&amp;r=8" TargetMode="External"/><Relationship Id="rId11" Type="http://schemas.openxmlformats.org/officeDocument/2006/relationships/hyperlink" Target="https://www.congress.gov/nomination/119th-congress/400/1?s=5&amp;r=2" TargetMode="External"/><Relationship Id="rId24" Type="http://schemas.openxmlformats.org/officeDocument/2006/relationships/hyperlink" Target="https://www.congress.gov/nomination/119th-congress/466/1?s=1&amp;r=28" TargetMode="External"/><Relationship Id="rId32" Type="http://schemas.openxmlformats.org/officeDocument/2006/relationships/hyperlink" Target="https://www.congress.gov/nomination/119th-congress/726/9?s=1&amp;r=5" TargetMode="External"/><Relationship Id="rId37" Type="http://schemas.openxmlformats.org/officeDocument/2006/relationships/hyperlink" Target="https://www.congress.gov/nomination/119th-congress/787/1?s=5&amp;r=50" TargetMode="External"/><Relationship Id="rId40" Type="http://schemas.openxmlformats.org/officeDocument/2006/relationships/hyperlink" Target="https://www.congress.gov/nomination/119th-congress/930/2?s=5&amp;r=20" TargetMode="External"/><Relationship Id="rId45" Type="http://schemas.openxmlformats.org/officeDocument/2006/relationships/hyperlink" Target="https://www.congress.gov/nomination/119th-congress/851/6?s=6&amp;r=26" TargetMode="External"/><Relationship Id="rId53" Type="http://schemas.openxmlformats.org/officeDocument/2006/relationships/hyperlink" Target="https://www.congress.gov/nomination/119th-congress/938/1?s=5&amp;r=14" TargetMode="External"/><Relationship Id="rId58" Type="http://schemas.openxmlformats.org/officeDocument/2006/relationships/hyperlink" Target="https://www.congress.gov/nomination/119th-congress/1093/3?s=1&amp;r=3" TargetMode="External"/><Relationship Id="rId5" Type="http://schemas.openxmlformats.org/officeDocument/2006/relationships/hyperlink" Target="https://www.congress.gov/nomination/119th-congress/150/6?s=7&amp;r=14" TargetMode="External"/><Relationship Id="rId19" Type="http://schemas.openxmlformats.org/officeDocument/2006/relationships/hyperlink" Target="https://www.congress.gov/nomination/119th-congress/400/3?s=5&amp;r=1" TargetMode="External"/><Relationship Id="rId4" Type="http://schemas.openxmlformats.org/officeDocument/2006/relationships/hyperlink" Target="https://www.congress.gov/nomination/119th-congress/150/2?s=7&amp;r=13" TargetMode="External"/><Relationship Id="rId9" Type="http://schemas.openxmlformats.org/officeDocument/2006/relationships/hyperlink" Target="https://www.congress.gov/nomination/119th-congress/346/3?s=9&amp;r=2" TargetMode="External"/><Relationship Id="rId14" Type="http://schemas.openxmlformats.org/officeDocument/2006/relationships/hyperlink" Target="https://www.congress.gov/nomination/119th-congress/150/3?s=7&amp;r=10" TargetMode="External"/><Relationship Id="rId22" Type="http://schemas.openxmlformats.org/officeDocument/2006/relationships/hyperlink" Target="https://www.congress.gov/nomination/119th-congress/520/3?s=1&amp;r=30" TargetMode="External"/><Relationship Id="rId27" Type="http://schemas.openxmlformats.org/officeDocument/2006/relationships/hyperlink" Target="https://www.congress.gov/nomination/119th-congress/615/2?s=1&amp;r=10" TargetMode="External"/><Relationship Id="rId30" Type="http://schemas.openxmlformats.org/officeDocument/2006/relationships/hyperlink" Target="https://www.congress.gov/nomination/119th-congress/726/2?s=1&amp;r=7" TargetMode="External"/><Relationship Id="rId35" Type="http://schemas.openxmlformats.org/officeDocument/2006/relationships/hyperlink" Target="https://www.congress.gov/nomination/119th-congress/787/4?s=1&amp;r=2" TargetMode="External"/><Relationship Id="rId43" Type="http://schemas.openxmlformats.org/officeDocument/2006/relationships/hyperlink" Target="https://www.congress.gov/nomination/119th-congress/851/3?s=4&amp;r=24" TargetMode="External"/><Relationship Id="rId48" Type="http://schemas.openxmlformats.org/officeDocument/2006/relationships/hyperlink" Target="https://www.congress.gov/nomination/119th-congress/851/8?s=5&amp;r=15" TargetMode="External"/><Relationship Id="rId56" Type="http://schemas.openxmlformats.org/officeDocument/2006/relationships/hyperlink" Target="https://www.congress.gov/nomination/119th-congress/999/4?s=1&amp;r=2" TargetMode="External"/><Relationship Id="rId8" Type="http://schemas.openxmlformats.org/officeDocument/2006/relationships/hyperlink" Target="https://www.congress.gov/nomination/119th-congress/150/4?s=8&amp;r=3" TargetMode="External"/><Relationship Id="rId51" Type="http://schemas.openxmlformats.org/officeDocument/2006/relationships/hyperlink" Target="https://www.congress.gov/nomination/119th-congress/1093/3?s=1&amp;r=3" TargetMode="External"/><Relationship Id="rId3" Type="http://schemas.openxmlformats.org/officeDocument/2006/relationships/hyperlink" Target="https://www.congress.gov/nomination/119th-congress/466/4?s=5&amp;r=11" TargetMode="External"/><Relationship Id="rId12" Type="http://schemas.openxmlformats.org/officeDocument/2006/relationships/hyperlink" Target="https://www.congress.gov/nomination/119th-congress/346/5?s=5&amp;r=10" TargetMode="External"/><Relationship Id="rId17" Type="http://schemas.openxmlformats.org/officeDocument/2006/relationships/hyperlink" Target="https://www.congress.gov/nomination/119th-congress/346/6?s=5&amp;r=4" TargetMode="External"/><Relationship Id="rId25" Type="http://schemas.openxmlformats.org/officeDocument/2006/relationships/hyperlink" Target="https://www.congress.gov/nomination/119th-congress/466/5?s=1&amp;r=27" TargetMode="External"/><Relationship Id="rId33" Type="http://schemas.openxmlformats.org/officeDocument/2006/relationships/hyperlink" Target="https://www.congress.gov/nomination/119th-congress/726/11?s=1&amp;r=4" TargetMode="External"/><Relationship Id="rId38" Type="http://schemas.openxmlformats.org/officeDocument/2006/relationships/hyperlink" Target="https://www.congress.gov/nomination/119th-congress/930/3?s=5&amp;r=18" TargetMode="External"/><Relationship Id="rId46" Type="http://schemas.openxmlformats.org/officeDocument/2006/relationships/hyperlink" Target="https://www.congress.gov/nomination/119th-congress/851/7?s=4&amp;r=21" TargetMode="External"/><Relationship Id="rId20" Type="http://schemas.openxmlformats.org/officeDocument/2006/relationships/hyperlink" Target="https://www.congress.gov/nomination/119th-congress/520/1?s=5&amp;r=32" TargetMode="External"/><Relationship Id="rId41" Type="http://schemas.openxmlformats.org/officeDocument/2006/relationships/hyperlink" Target="https://www.congress.gov/nomination/119th-congress/851/5?s=4&amp;r=22" TargetMode="External"/><Relationship Id="rId54" Type="http://schemas.openxmlformats.org/officeDocument/2006/relationships/hyperlink" Target="https://www.congress.gov/nomination/119th-congress/999/6?s=5&amp;r=11" TargetMode="External"/><Relationship Id="rId1" Type="http://schemas.openxmlformats.org/officeDocument/2006/relationships/hyperlink" Target="https://www.congress.gov/nomination/119th-congress/150/3?s=7&amp;r=10" TargetMode="External"/><Relationship Id="rId6" Type="http://schemas.openxmlformats.org/officeDocument/2006/relationships/hyperlink" Target="https://www.congress.gov/nomination/119th-congress/150/1?s=2&amp;r=15" TargetMode="External"/><Relationship Id="rId15" Type="http://schemas.openxmlformats.org/officeDocument/2006/relationships/hyperlink" Target="https://www.congress.gov/nomination/119th-congress/368?s=5&amp;r=7" TargetMode="External"/><Relationship Id="rId23" Type="http://schemas.openxmlformats.org/officeDocument/2006/relationships/hyperlink" Target="https://www.congress.gov/nomination/119th-congress/520/4?s=1&amp;r=29" TargetMode="External"/><Relationship Id="rId28" Type="http://schemas.openxmlformats.org/officeDocument/2006/relationships/hyperlink" Target="https://www.congress.gov/nomination/119th-congress/726/5?s=1&amp;r=9" TargetMode="External"/><Relationship Id="rId36" Type="http://schemas.openxmlformats.org/officeDocument/2006/relationships/hyperlink" Target="https://www.congress.gov/nomination/119th-congress/787/5?s=5&amp;r=51" TargetMode="External"/><Relationship Id="rId49" Type="http://schemas.openxmlformats.org/officeDocument/2006/relationships/hyperlink" Target="https://www.congress.gov/nomination/119th-congress/999/3?s=5&amp;r=13" TargetMode="External"/><Relationship Id="rId57" Type="http://schemas.openxmlformats.org/officeDocument/2006/relationships/hyperlink" Target="https://www.congress.gov/nomination/119th-congress/999/1?s=1&amp;r=1" TargetMode="External"/><Relationship Id="rId10" Type="http://schemas.openxmlformats.org/officeDocument/2006/relationships/hyperlink" Target="https://www.congress.gov/nomination/119th-congress/520/5?s=5&amp;r=5" TargetMode="External"/><Relationship Id="rId31" Type="http://schemas.openxmlformats.org/officeDocument/2006/relationships/hyperlink" Target="https://www.congress.gov/nomination/119th-congress/726/12?s=1&amp;r=6" TargetMode="External"/><Relationship Id="rId44" Type="http://schemas.openxmlformats.org/officeDocument/2006/relationships/hyperlink" Target="https://www.congress.gov/nomination/119th-congress/851/2?s=6&amp;r=25" TargetMode="External"/><Relationship Id="rId52" Type="http://schemas.openxmlformats.org/officeDocument/2006/relationships/hyperlink" Target="https://www.congress.gov/nomination/119th-congress/938/2?s=5&amp;r=1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1002"/>
  <sheetViews>
    <sheetView tabSelected="1" workbookViewId="0">
      <pane xSplit="12" ySplit="7" topLeftCell="BM18" activePane="bottomRight" state="frozen"/>
      <selection pane="topRight" activeCell="P1" sqref="P1"/>
      <selection pane="bottomLeft" activeCell="A8" sqref="A8"/>
      <selection pane="bottomRight" activeCell="BS48" sqref="BS48"/>
    </sheetView>
  </sheetViews>
  <sheetFormatPr baseColWidth="10" defaultColWidth="14.5" defaultRowHeight="15" customHeight="1" x14ac:dyDescent="0.2"/>
  <cols>
    <col min="1" max="1" width="13.83203125" bestFit="1" customWidth="1"/>
    <col min="2" max="3" width="14.5" hidden="1" customWidth="1"/>
    <col min="4" max="4" width="13.1640625" bestFit="1" customWidth="1"/>
    <col min="5" max="6" width="13.1640625" customWidth="1"/>
    <col min="7" max="7" width="25.1640625" bestFit="1" customWidth="1"/>
    <col min="8" max="8" width="20.1640625" bestFit="1" customWidth="1"/>
    <col min="9" max="9" width="12.1640625" customWidth="1"/>
    <col min="10" max="10" width="17.33203125" customWidth="1"/>
    <col min="11" max="11" width="12.6640625" customWidth="1"/>
    <col min="12" max="12" width="7.5" customWidth="1"/>
    <col min="13" max="13" width="18" customWidth="1"/>
    <col min="14" max="16" width="13.33203125" customWidth="1"/>
    <col min="17" max="17" width="17.33203125" customWidth="1"/>
    <col min="18" max="23" width="13.33203125" customWidth="1"/>
    <col min="24" max="24" width="22.1640625" customWidth="1"/>
    <col min="25" max="66" width="13.33203125" customWidth="1"/>
    <col min="67" max="70" width="16" customWidth="1"/>
    <col min="71" max="71" width="13.33203125" customWidth="1"/>
    <col min="72" max="72" width="10.5" customWidth="1"/>
    <col min="73" max="73" width="13.5" customWidth="1"/>
    <col min="74" max="74" width="9.1640625" customWidth="1"/>
    <col min="76" max="76" width="13.33203125" customWidth="1"/>
    <col min="77" max="77" width="10.5" customWidth="1"/>
    <col min="78" max="78" width="9.1640625" customWidth="1"/>
    <col min="79" max="79" width="13.33203125" customWidth="1"/>
    <col min="80" max="80" width="10.5" customWidth="1"/>
    <col min="81" max="81" width="9.1640625" customWidth="1"/>
    <col min="82" max="82" width="13.33203125" customWidth="1"/>
    <col min="83" max="83" width="10.5" customWidth="1"/>
    <col min="84" max="84" width="9.1640625" customWidth="1"/>
    <col min="85" max="85" width="13.33203125" customWidth="1"/>
    <col min="86" max="86" width="10.5" customWidth="1"/>
    <col min="87" max="87" width="9.1640625" customWidth="1"/>
    <col min="88" max="88" width="13.33203125" customWidth="1"/>
    <col min="89" max="89" width="10.5" customWidth="1"/>
    <col min="90" max="96" width="9.1640625" customWidth="1"/>
  </cols>
  <sheetData>
    <row r="1" spans="1:96" x14ac:dyDescent="0.2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2"/>
      <c r="BT1" s="2"/>
      <c r="BU1" s="2"/>
      <c r="BV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4"/>
      <c r="CN1" s="4"/>
      <c r="CO1" s="4"/>
      <c r="CP1" s="4"/>
      <c r="CQ1" s="4"/>
      <c r="CR1" s="4"/>
    </row>
    <row r="2" spans="1:96" ht="31" x14ac:dyDescent="0.2">
      <c r="A2" s="1"/>
      <c r="B2" s="1"/>
      <c r="C2" s="1"/>
      <c r="D2" s="1"/>
      <c r="E2" s="1"/>
      <c r="F2" s="1"/>
      <c r="G2" s="2"/>
      <c r="H2" s="2"/>
      <c r="I2" s="2"/>
      <c r="J2" s="2"/>
      <c r="K2" s="5" t="s">
        <v>0</v>
      </c>
      <c r="L2" s="2"/>
      <c r="M2" s="6" t="s">
        <v>1</v>
      </c>
      <c r="N2" s="7" t="s">
        <v>2</v>
      </c>
      <c r="O2" s="7" t="s">
        <v>294</v>
      </c>
      <c r="P2" s="7" t="s">
        <v>311</v>
      </c>
      <c r="Q2" s="7" t="s">
        <v>322</v>
      </c>
      <c r="R2" s="7" t="s">
        <v>325</v>
      </c>
      <c r="S2" s="31" t="s">
        <v>444</v>
      </c>
      <c r="T2" s="31" t="s">
        <v>454</v>
      </c>
      <c r="U2" s="31" t="s">
        <v>462</v>
      </c>
      <c r="V2" s="31" t="s">
        <v>470</v>
      </c>
      <c r="W2" s="31" t="s">
        <v>424</v>
      </c>
      <c r="X2" s="7" t="s">
        <v>3</v>
      </c>
      <c r="Y2" s="7" t="s">
        <v>4</v>
      </c>
      <c r="Z2" s="7" t="s">
        <v>5</v>
      </c>
      <c r="AA2" s="7" t="s">
        <v>6</v>
      </c>
      <c r="AB2" s="8" t="s">
        <v>7</v>
      </c>
      <c r="AC2" s="7" t="s">
        <v>8</v>
      </c>
      <c r="AD2" s="7" t="s">
        <v>298</v>
      </c>
      <c r="AE2" s="7" t="s">
        <v>299</v>
      </c>
      <c r="AF2" s="7" t="s">
        <v>305</v>
      </c>
      <c r="AG2" s="7" t="s">
        <v>307</v>
      </c>
      <c r="AH2" s="7" t="s">
        <v>308</v>
      </c>
      <c r="AI2" s="7" t="s">
        <v>314</v>
      </c>
      <c r="AJ2" s="7" t="s">
        <v>316</v>
      </c>
      <c r="AK2" s="7" t="s">
        <v>363</v>
      </c>
      <c r="AL2" s="31" t="s">
        <v>366</v>
      </c>
      <c r="AM2" s="31" t="s">
        <v>367</v>
      </c>
      <c r="AN2" s="31" t="s">
        <v>370</v>
      </c>
      <c r="AO2" s="31" t="s">
        <v>373</v>
      </c>
      <c r="AP2" s="31" t="s">
        <v>375</v>
      </c>
      <c r="AQ2" s="31" t="s">
        <v>379</v>
      </c>
      <c r="AR2" s="31" t="s">
        <v>380</v>
      </c>
      <c r="AS2" s="31" t="s">
        <v>383</v>
      </c>
      <c r="AT2" s="31" t="s">
        <v>386</v>
      </c>
      <c r="AU2" s="31" t="s">
        <v>389</v>
      </c>
      <c r="AV2" s="31" t="s">
        <v>392</v>
      </c>
      <c r="AW2" s="31" t="s">
        <v>395</v>
      </c>
      <c r="AX2" s="31" t="s">
        <v>399</v>
      </c>
      <c r="AY2" s="31" t="s">
        <v>402</v>
      </c>
      <c r="AZ2" s="31" t="s">
        <v>424</v>
      </c>
      <c r="BA2" s="31" t="s">
        <v>430</v>
      </c>
      <c r="BB2" s="31" t="s">
        <v>431</v>
      </c>
      <c r="BC2" s="31" t="s">
        <v>432</v>
      </c>
      <c r="BD2" s="31" t="s">
        <v>434</v>
      </c>
      <c r="BE2" s="31" t="s">
        <v>438</v>
      </c>
      <c r="BF2" s="31" t="s">
        <v>439</v>
      </c>
      <c r="BG2" s="31" t="s">
        <v>441</v>
      </c>
      <c r="BH2" s="31" t="s">
        <v>446</v>
      </c>
      <c r="BI2" s="31" t="s">
        <v>449</v>
      </c>
      <c r="BJ2" s="31" t="s">
        <v>451</v>
      </c>
      <c r="BK2" s="31" t="s">
        <v>457</v>
      </c>
      <c r="BL2" s="31" t="s">
        <v>458</v>
      </c>
      <c r="BM2" s="31" t="s">
        <v>463</v>
      </c>
      <c r="BN2" s="31" t="s">
        <v>467</v>
      </c>
      <c r="BO2" s="31" t="s">
        <v>474</v>
      </c>
      <c r="BP2" s="31" t="s">
        <v>477</v>
      </c>
      <c r="BQ2" s="31" t="s">
        <v>480</v>
      </c>
      <c r="BR2" s="31" t="s">
        <v>474</v>
      </c>
      <c r="BS2" s="2"/>
      <c r="BT2" s="2"/>
      <c r="BU2" s="2"/>
      <c r="BV2" s="2"/>
      <c r="BW2" s="4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4"/>
      <c r="CN2" s="4"/>
      <c r="CO2" s="4"/>
      <c r="CP2" s="4"/>
      <c r="CQ2" s="4"/>
      <c r="CR2" s="4"/>
    </row>
    <row r="3" spans="1:96" x14ac:dyDescent="0.2">
      <c r="A3" s="1"/>
      <c r="B3" s="1"/>
      <c r="C3" s="1"/>
      <c r="D3" s="1"/>
      <c r="E3" s="1"/>
      <c r="F3" s="1"/>
      <c r="G3" s="2"/>
      <c r="H3" s="2"/>
      <c r="I3" s="2"/>
      <c r="J3" s="2"/>
      <c r="K3" s="5"/>
      <c r="L3" s="2"/>
      <c r="M3" s="9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2"/>
      <c r="BT3" s="2"/>
      <c r="BU3" s="2"/>
      <c r="BV3" s="2"/>
      <c r="BW3" s="4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4"/>
      <c r="CN3" s="4"/>
      <c r="CO3" s="4"/>
      <c r="CP3" s="4"/>
      <c r="CQ3" s="4"/>
      <c r="CR3" s="4"/>
    </row>
    <row r="4" spans="1:96" ht="16" x14ac:dyDescent="0.2">
      <c r="A4" s="10"/>
      <c r="B4" s="10"/>
      <c r="C4" s="10"/>
      <c r="D4" s="10"/>
      <c r="E4" s="10"/>
      <c r="F4" s="10"/>
      <c r="G4" s="5"/>
      <c r="H4" s="5"/>
      <c r="I4" s="5"/>
      <c r="J4" s="5"/>
      <c r="K4" s="5" t="s">
        <v>9</v>
      </c>
      <c r="L4" s="5"/>
      <c r="M4" s="11">
        <v>45852</v>
      </c>
      <c r="N4" s="12">
        <v>45867</v>
      </c>
      <c r="O4" s="12">
        <v>45939</v>
      </c>
      <c r="P4" s="12">
        <v>45957</v>
      </c>
      <c r="Q4" s="12">
        <v>45965</v>
      </c>
      <c r="R4" s="12">
        <v>45966</v>
      </c>
      <c r="S4" s="12">
        <v>46188</v>
      </c>
      <c r="T4" s="12">
        <v>46217</v>
      </c>
      <c r="U4" s="12">
        <v>46225</v>
      </c>
      <c r="V4" s="12">
        <v>46226</v>
      </c>
      <c r="W4" s="12"/>
      <c r="X4" s="12">
        <v>45860</v>
      </c>
      <c r="Y4" s="12">
        <v>45860</v>
      </c>
      <c r="Z4" s="12">
        <v>45861</v>
      </c>
      <c r="AA4" s="12">
        <v>45908</v>
      </c>
      <c r="AB4" s="12">
        <v>45909</v>
      </c>
      <c r="AC4" s="12">
        <v>45909</v>
      </c>
      <c r="AD4" s="12">
        <v>45951</v>
      </c>
      <c r="AE4" s="12">
        <v>45951</v>
      </c>
      <c r="AF4" s="12">
        <v>45952</v>
      </c>
      <c r="AG4" s="12">
        <v>45953</v>
      </c>
      <c r="AH4" s="12">
        <v>45957</v>
      </c>
      <c r="AI4" s="12">
        <v>45958</v>
      </c>
      <c r="AJ4" s="12">
        <v>45959</v>
      </c>
      <c r="AK4" s="12">
        <v>45993</v>
      </c>
      <c r="AL4" s="12">
        <v>45993</v>
      </c>
      <c r="AM4" s="12">
        <v>45994</v>
      </c>
      <c r="AN4" s="12">
        <v>45995</v>
      </c>
      <c r="AO4" s="12">
        <v>46000</v>
      </c>
      <c r="AP4" s="12">
        <v>46000</v>
      </c>
      <c r="AQ4" s="12">
        <v>46000</v>
      </c>
      <c r="AR4" s="12">
        <v>46030</v>
      </c>
      <c r="AS4" s="12">
        <v>46056</v>
      </c>
      <c r="AT4" s="12">
        <v>46056</v>
      </c>
      <c r="AU4" s="12">
        <v>46057</v>
      </c>
      <c r="AV4" s="12">
        <v>46057</v>
      </c>
      <c r="AW4" s="12">
        <v>46058</v>
      </c>
      <c r="AX4" s="12">
        <v>46058</v>
      </c>
      <c r="AY4" s="12">
        <v>46098</v>
      </c>
      <c r="AZ4" s="12">
        <v>46126</v>
      </c>
      <c r="BA4" s="12">
        <v>46132</v>
      </c>
      <c r="BB4" s="12">
        <v>46161</v>
      </c>
      <c r="BC4" s="12">
        <v>46162</v>
      </c>
      <c r="BD4" s="12">
        <v>46175</v>
      </c>
      <c r="BE4" s="12">
        <v>46175</v>
      </c>
      <c r="BF4" s="12">
        <v>46182</v>
      </c>
      <c r="BG4" s="12">
        <v>42531</v>
      </c>
      <c r="BH4" s="12">
        <v>46197</v>
      </c>
      <c r="BI4" s="12">
        <v>46197</v>
      </c>
      <c r="BJ4" s="12">
        <v>46216</v>
      </c>
      <c r="BK4" s="12">
        <v>46218</v>
      </c>
      <c r="BL4" s="12">
        <v>46224</v>
      </c>
      <c r="BM4" s="12">
        <v>46225</v>
      </c>
      <c r="BN4" s="12">
        <v>46226</v>
      </c>
      <c r="BO4" s="12">
        <v>46280</v>
      </c>
      <c r="BP4" s="12">
        <v>46282</v>
      </c>
      <c r="BQ4" s="12">
        <v>46288</v>
      </c>
      <c r="BR4" s="12">
        <v>46280</v>
      </c>
      <c r="BS4" s="5"/>
      <c r="BT4" s="5"/>
      <c r="BU4" s="5"/>
      <c r="BV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4"/>
      <c r="CN4" s="4"/>
      <c r="CO4" s="4"/>
      <c r="CP4" s="4"/>
      <c r="CQ4" s="4"/>
      <c r="CR4" s="4"/>
    </row>
    <row r="5" spans="1:96" ht="29.25" customHeight="1" x14ac:dyDescent="0.2">
      <c r="A5" s="10"/>
      <c r="B5" s="10"/>
      <c r="C5" s="10"/>
      <c r="D5" s="10"/>
      <c r="E5" s="10"/>
      <c r="F5" s="10"/>
      <c r="G5" s="13"/>
      <c r="H5" s="13"/>
      <c r="I5" s="5"/>
      <c r="J5" s="5"/>
      <c r="K5" s="5" t="s">
        <v>10</v>
      </c>
      <c r="L5" s="5"/>
      <c r="M5" s="3" t="s">
        <v>11</v>
      </c>
      <c r="N5" s="3" t="s">
        <v>12</v>
      </c>
      <c r="O5" s="3" t="s">
        <v>12</v>
      </c>
      <c r="P5" s="3" t="s">
        <v>310</v>
      </c>
      <c r="Q5" s="3" t="s">
        <v>321</v>
      </c>
      <c r="R5" s="3" t="s">
        <v>323</v>
      </c>
      <c r="S5" s="3" t="s">
        <v>443</v>
      </c>
      <c r="T5" s="3" t="s">
        <v>453</v>
      </c>
      <c r="U5" s="3" t="s">
        <v>11</v>
      </c>
      <c r="V5" s="3" t="s">
        <v>443</v>
      </c>
      <c r="W5" s="3"/>
      <c r="X5" s="3" t="s">
        <v>13</v>
      </c>
      <c r="Y5" s="3" t="s">
        <v>14</v>
      </c>
      <c r="Z5" s="3" t="s">
        <v>15</v>
      </c>
      <c r="AA5" s="3" t="s">
        <v>16</v>
      </c>
      <c r="AB5" s="3" t="s">
        <v>15</v>
      </c>
      <c r="AC5" s="3" t="s">
        <v>17</v>
      </c>
      <c r="AD5" s="3" t="s">
        <v>296</v>
      </c>
      <c r="AE5" s="3" t="s">
        <v>300</v>
      </c>
      <c r="AF5" s="3" t="s">
        <v>303</v>
      </c>
      <c r="AG5" s="3" t="s">
        <v>306</v>
      </c>
      <c r="AH5" s="3" t="s">
        <v>318</v>
      </c>
      <c r="AI5" s="3" t="s">
        <v>315</v>
      </c>
      <c r="AJ5" s="3" t="s">
        <v>317</v>
      </c>
      <c r="AK5" s="3" t="s">
        <v>364</v>
      </c>
      <c r="AL5" s="3" t="s">
        <v>364</v>
      </c>
      <c r="AM5" s="3" t="s">
        <v>368</v>
      </c>
      <c r="AN5" s="3" t="s">
        <v>368</v>
      </c>
      <c r="AO5" s="3" t="s">
        <v>372</v>
      </c>
      <c r="AP5" s="3" t="s">
        <v>372</v>
      </c>
      <c r="AQ5" s="3" t="s">
        <v>378</v>
      </c>
      <c r="AR5" s="3" t="s">
        <v>381</v>
      </c>
      <c r="AS5" s="3" t="s">
        <v>384</v>
      </c>
      <c r="AT5" s="3" t="s">
        <v>387</v>
      </c>
      <c r="AU5" s="3" t="s">
        <v>390</v>
      </c>
      <c r="AV5" s="3" t="s">
        <v>394</v>
      </c>
      <c r="AW5" s="3" t="s">
        <v>396</v>
      </c>
      <c r="AX5" s="3" t="s">
        <v>398</v>
      </c>
      <c r="AY5" s="3" t="s">
        <v>401</v>
      </c>
      <c r="AZ5" s="3" t="s">
        <v>422</v>
      </c>
      <c r="BA5" s="3" t="s">
        <v>422</v>
      </c>
      <c r="BB5" s="3" t="s">
        <v>428</v>
      </c>
      <c r="BC5" s="3" t="s">
        <v>433</v>
      </c>
      <c r="BD5" s="3" t="s">
        <v>435</v>
      </c>
      <c r="BE5" s="3" t="s">
        <v>303</v>
      </c>
      <c r="BF5" s="3" t="s">
        <v>435</v>
      </c>
      <c r="BG5" s="3" t="s">
        <v>435</v>
      </c>
      <c r="BH5" s="3" t="s">
        <v>448</v>
      </c>
      <c r="BI5" s="3" t="s">
        <v>387</v>
      </c>
      <c r="BJ5" s="3" t="s">
        <v>387</v>
      </c>
      <c r="BK5" s="3" t="s">
        <v>456</v>
      </c>
      <c r="BL5" s="3" t="s">
        <v>459</v>
      </c>
      <c r="BM5" s="3" t="s">
        <v>464</v>
      </c>
      <c r="BN5" s="3" t="s">
        <v>468</v>
      </c>
      <c r="BO5" s="3" t="s">
        <v>475</v>
      </c>
      <c r="BP5" s="3" t="s">
        <v>478</v>
      </c>
      <c r="BQ5" s="3" t="s">
        <v>387</v>
      </c>
      <c r="BR5" s="3" t="s">
        <v>475</v>
      </c>
      <c r="BS5" s="5"/>
      <c r="BT5" s="5"/>
      <c r="BU5" s="5"/>
      <c r="BV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4"/>
      <c r="CN5" s="4"/>
      <c r="CO5" s="4"/>
      <c r="CP5" s="4"/>
      <c r="CQ5" s="4"/>
      <c r="CR5" s="4"/>
    </row>
    <row r="6" spans="1:96" ht="29.25" customHeight="1" x14ac:dyDescent="0.2">
      <c r="A6" s="10"/>
      <c r="B6" s="14" t="s">
        <v>327</v>
      </c>
      <c r="C6" s="14"/>
      <c r="D6" s="14"/>
      <c r="E6" s="14"/>
      <c r="F6" s="14"/>
      <c r="G6" s="28" t="s">
        <v>328</v>
      </c>
      <c r="H6" s="28" t="s">
        <v>329</v>
      </c>
      <c r="I6" s="29" t="s">
        <v>330</v>
      </c>
      <c r="J6" s="29" t="s">
        <v>331</v>
      </c>
      <c r="K6" s="15" t="s">
        <v>18</v>
      </c>
      <c r="L6" s="5"/>
      <c r="M6" s="3">
        <v>2</v>
      </c>
      <c r="N6" s="3">
        <v>3</v>
      </c>
      <c r="O6" s="3">
        <v>3</v>
      </c>
      <c r="P6" s="3">
        <v>5</v>
      </c>
      <c r="Q6" s="3">
        <v>2</v>
      </c>
      <c r="R6" s="3">
        <v>3</v>
      </c>
      <c r="S6" s="3">
        <v>2</v>
      </c>
      <c r="T6" s="3">
        <v>2</v>
      </c>
      <c r="U6" s="3">
        <v>2</v>
      </c>
      <c r="V6" s="3">
        <v>3</v>
      </c>
      <c r="W6" s="3"/>
      <c r="X6" s="3">
        <v>1</v>
      </c>
      <c r="Y6" s="3">
        <v>3</v>
      </c>
      <c r="Z6" s="3">
        <v>3</v>
      </c>
      <c r="AA6" s="4">
        <v>2</v>
      </c>
      <c r="AB6" s="3">
        <v>3</v>
      </c>
      <c r="AC6" s="3">
        <v>3</v>
      </c>
      <c r="AD6" s="3">
        <v>3</v>
      </c>
      <c r="AE6" s="3">
        <v>3</v>
      </c>
      <c r="AF6" s="3">
        <v>3</v>
      </c>
      <c r="AG6" s="3">
        <v>2</v>
      </c>
      <c r="AH6" s="3">
        <v>3</v>
      </c>
      <c r="AI6" s="3">
        <v>1</v>
      </c>
      <c r="AJ6" s="3">
        <v>2</v>
      </c>
      <c r="AK6" s="3">
        <v>3</v>
      </c>
      <c r="AL6" s="3">
        <v>3</v>
      </c>
      <c r="AM6" s="3">
        <v>3</v>
      </c>
      <c r="AN6" s="3">
        <v>3</v>
      </c>
      <c r="AO6" s="3">
        <v>3</v>
      </c>
      <c r="AP6" s="3">
        <v>3</v>
      </c>
      <c r="AQ6" s="3">
        <v>3</v>
      </c>
      <c r="AR6" s="3">
        <v>3</v>
      </c>
      <c r="AS6" s="3">
        <v>3</v>
      </c>
      <c r="AT6" s="3">
        <v>3</v>
      </c>
      <c r="AU6" s="3">
        <v>3</v>
      </c>
      <c r="AV6" s="3">
        <v>3</v>
      </c>
      <c r="AW6" s="3">
        <v>3</v>
      </c>
      <c r="AX6" s="3">
        <v>2</v>
      </c>
      <c r="AY6" s="3">
        <v>3</v>
      </c>
      <c r="AZ6" s="3">
        <v>3</v>
      </c>
      <c r="BA6" s="3">
        <v>3</v>
      </c>
      <c r="BB6" s="3">
        <v>3</v>
      </c>
      <c r="BC6" s="3">
        <v>3</v>
      </c>
      <c r="BD6" s="3">
        <v>3</v>
      </c>
      <c r="BE6" s="3">
        <v>3</v>
      </c>
      <c r="BF6" s="3">
        <v>3</v>
      </c>
      <c r="BG6" s="3">
        <v>3</v>
      </c>
      <c r="BH6" s="3">
        <v>3</v>
      </c>
      <c r="BI6" s="3">
        <v>3</v>
      </c>
      <c r="BJ6" s="3">
        <v>3</v>
      </c>
      <c r="BK6" s="3">
        <v>3</v>
      </c>
      <c r="BL6" s="3">
        <v>3</v>
      </c>
      <c r="BM6" s="3">
        <v>3</v>
      </c>
      <c r="BN6" s="3">
        <v>3</v>
      </c>
      <c r="BO6" s="3">
        <v>1</v>
      </c>
      <c r="BP6" s="3">
        <v>2</v>
      </c>
      <c r="BQ6" s="3">
        <v>3</v>
      </c>
      <c r="BR6" s="3"/>
      <c r="BS6" s="5"/>
      <c r="BT6" s="5"/>
      <c r="BU6" s="5"/>
      <c r="BV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4"/>
      <c r="CN6" s="4"/>
      <c r="CO6" s="4"/>
      <c r="CP6" s="4"/>
      <c r="CQ6" s="4"/>
      <c r="CR6" s="4"/>
    </row>
    <row r="7" spans="1:96" ht="80.25" customHeight="1" thickBot="1" x14ac:dyDescent="0.25">
      <c r="A7" s="10" t="s">
        <v>19</v>
      </c>
      <c r="B7" s="10" t="s">
        <v>20</v>
      </c>
      <c r="C7" s="10" t="s">
        <v>406</v>
      </c>
      <c r="D7" s="10" t="s">
        <v>407</v>
      </c>
      <c r="E7" s="10" t="s">
        <v>489</v>
      </c>
      <c r="F7" s="10" t="s">
        <v>490</v>
      </c>
      <c r="G7" s="10"/>
      <c r="H7" s="2"/>
      <c r="I7" s="2" t="s">
        <v>21</v>
      </c>
      <c r="J7" s="2" t="s">
        <v>22</v>
      </c>
      <c r="K7" s="16" t="s">
        <v>23</v>
      </c>
      <c r="L7" s="16" t="s">
        <v>24</v>
      </c>
      <c r="M7" s="3" t="s">
        <v>25</v>
      </c>
      <c r="N7" s="3" t="s">
        <v>26</v>
      </c>
      <c r="O7" s="3" t="s">
        <v>295</v>
      </c>
      <c r="P7" s="3" t="s">
        <v>312</v>
      </c>
      <c r="Q7" s="3" t="s">
        <v>320</v>
      </c>
      <c r="R7" s="3" t="s">
        <v>324</v>
      </c>
      <c r="S7" s="3" t="s">
        <v>445</v>
      </c>
      <c r="T7" s="3" t="s">
        <v>473</v>
      </c>
      <c r="U7" s="3" t="s">
        <v>461</v>
      </c>
      <c r="V7" s="3" t="s">
        <v>471</v>
      </c>
      <c r="W7" s="3"/>
      <c r="X7" s="3" t="s">
        <v>27</v>
      </c>
      <c r="Y7" s="3" t="s">
        <v>28</v>
      </c>
      <c r="Z7" s="3" t="s">
        <v>29</v>
      </c>
      <c r="AA7" s="3" t="s">
        <v>30</v>
      </c>
      <c r="AB7" s="3" t="s">
        <v>31</v>
      </c>
      <c r="AC7" s="3" t="s">
        <v>32</v>
      </c>
      <c r="AD7" s="3" t="s">
        <v>297</v>
      </c>
      <c r="AE7" s="3" t="s">
        <v>301</v>
      </c>
      <c r="AF7" s="3" t="s">
        <v>304</v>
      </c>
      <c r="AG7" s="3" t="s">
        <v>302</v>
      </c>
      <c r="AH7" s="3" t="s">
        <v>309</v>
      </c>
      <c r="AI7" s="3" t="s">
        <v>313</v>
      </c>
      <c r="AJ7" s="3" t="s">
        <v>319</v>
      </c>
      <c r="AK7" s="3" t="s">
        <v>362</v>
      </c>
      <c r="AL7" s="3" t="s">
        <v>365</v>
      </c>
      <c r="AM7" s="3" t="s">
        <v>369</v>
      </c>
      <c r="AN7" s="3" t="s">
        <v>371</v>
      </c>
      <c r="AO7" s="3" t="s">
        <v>374</v>
      </c>
      <c r="AP7" s="3" t="s">
        <v>376</v>
      </c>
      <c r="AQ7" s="3" t="s">
        <v>377</v>
      </c>
      <c r="AR7" s="3" t="s">
        <v>382</v>
      </c>
      <c r="AS7" s="3" t="s">
        <v>385</v>
      </c>
      <c r="AT7" s="3" t="s">
        <v>388</v>
      </c>
      <c r="AU7" s="3" t="s">
        <v>391</v>
      </c>
      <c r="AV7" s="3" t="s">
        <v>393</v>
      </c>
      <c r="AW7" s="3" t="s">
        <v>397</v>
      </c>
      <c r="AX7" s="3" t="s">
        <v>400</v>
      </c>
      <c r="AY7" s="3" t="s">
        <v>403</v>
      </c>
      <c r="AZ7" s="3" t="s">
        <v>423</v>
      </c>
      <c r="BA7" s="3" t="s">
        <v>427</v>
      </c>
      <c r="BB7" s="3" t="s">
        <v>429</v>
      </c>
      <c r="BC7" s="3" t="s">
        <v>472</v>
      </c>
      <c r="BD7" s="3" t="s">
        <v>436</v>
      </c>
      <c r="BE7" s="3" t="s">
        <v>437</v>
      </c>
      <c r="BF7" s="3" t="s">
        <v>440</v>
      </c>
      <c r="BG7" s="3" t="s">
        <v>442</v>
      </c>
      <c r="BH7" s="3" t="s">
        <v>447</v>
      </c>
      <c r="BI7" s="3" t="s">
        <v>450</v>
      </c>
      <c r="BJ7" s="3" t="s">
        <v>452</v>
      </c>
      <c r="BK7" s="3" t="s">
        <v>455</v>
      </c>
      <c r="BL7" s="3" t="s">
        <v>460</v>
      </c>
      <c r="BM7" s="3" t="s">
        <v>465</v>
      </c>
      <c r="BN7" s="3" t="s">
        <v>469</v>
      </c>
      <c r="BO7" s="3" t="s">
        <v>476</v>
      </c>
      <c r="BP7" s="3" t="s">
        <v>479</v>
      </c>
      <c r="BQ7" s="3" t="s">
        <v>481</v>
      </c>
      <c r="BR7" s="3"/>
      <c r="BS7" s="5" t="s">
        <v>33</v>
      </c>
      <c r="BT7" s="5" t="s">
        <v>405</v>
      </c>
      <c r="BU7" s="5" t="s">
        <v>34</v>
      </c>
      <c r="BV7" s="5" t="s">
        <v>35</v>
      </c>
      <c r="BX7" s="5" t="s">
        <v>36</v>
      </c>
      <c r="BY7" s="5" t="s">
        <v>404</v>
      </c>
      <c r="BZ7" s="5" t="s">
        <v>37</v>
      </c>
      <c r="CA7" s="5" t="s">
        <v>38</v>
      </c>
      <c r="CB7" s="5" t="s">
        <v>39</v>
      </c>
      <c r="CC7" s="5" t="s">
        <v>40</v>
      </c>
      <c r="CD7" s="5" t="s">
        <v>408</v>
      </c>
      <c r="CE7" s="5" t="s">
        <v>482</v>
      </c>
      <c r="CF7" s="5" t="s">
        <v>409</v>
      </c>
      <c r="CG7" s="5" t="s">
        <v>410</v>
      </c>
      <c r="CH7" s="5" t="s">
        <v>483</v>
      </c>
      <c r="CI7" s="5" t="s">
        <v>411</v>
      </c>
      <c r="CJ7" s="5" t="s">
        <v>412</v>
      </c>
      <c r="CK7" s="5" t="s">
        <v>484</v>
      </c>
      <c r="CL7" s="5" t="s">
        <v>413</v>
      </c>
      <c r="CM7" s="5" t="s">
        <v>414</v>
      </c>
      <c r="CN7" s="5" t="s">
        <v>415</v>
      </c>
      <c r="CO7" s="5" t="s">
        <v>416</v>
      </c>
      <c r="CP7" s="5" t="s">
        <v>417</v>
      </c>
      <c r="CQ7" s="5" t="s">
        <v>418</v>
      </c>
      <c r="CR7" s="5" t="s">
        <v>419</v>
      </c>
    </row>
    <row r="8" spans="1:96" ht="16" thickBot="1" x14ac:dyDescent="0.25">
      <c r="A8" s="14">
        <f>SUM((BT8/BS8)*100)</f>
        <v>100</v>
      </c>
      <c r="B8" s="14" t="e">
        <f>SUM(BY8/BX8)*100</f>
        <v>#DIV/0!</v>
      </c>
      <c r="C8" s="14" t="e">
        <f>SUM(CB8/CA8)*100</f>
        <v>#DIV/0!</v>
      </c>
      <c r="D8" s="14" t="e">
        <f>SUM(CE8/CD8)*100</f>
        <v>#DIV/0!</v>
      </c>
      <c r="E8" s="14">
        <f>SUM(CH8/CG8)*100</f>
        <v>100</v>
      </c>
      <c r="F8" s="14">
        <f>SUM(CK8/CJ8)*100</f>
        <v>100</v>
      </c>
      <c r="G8" s="14"/>
      <c r="H8" s="3" t="s">
        <v>41</v>
      </c>
      <c r="I8" s="3" t="s">
        <v>425</v>
      </c>
      <c r="J8" s="3" t="s">
        <v>426</v>
      </c>
      <c r="K8" s="17" t="s">
        <v>117</v>
      </c>
      <c r="L8" s="18" t="s">
        <v>45</v>
      </c>
      <c r="M8" s="3"/>
      <c r="N8" s="3"/>
      <c r="O8" s="3"/>
      <c r="P8" s="3"/>
      <c r="Q8" s="3"/>
      <c r="R8" s="3"/>
      <c r="S8" s="3" t="s">
        <v>46</v>
      </c>
      <c r="T8" s="3" t="s">
        <v>46</v>
      </c>
      <c r="U8" s="3" t="s">
        <v>46</v>
      </c>
      <c r="V8" s="3" t="s">
        <v>46</v>
      </c>
      <c r="W8" s="3" t="s">
        <v>46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 t="s">
        <v>46</v>
      </c>
      <c r="BA8" s="3" t="s">
        <v>46</v>
      </c>
      <c r="BB8" s="3" t="s">
        <v>46</v>
      </c>
      <c r="BC8" s="3" t="s">
        <v>46</v>
      </c>
      <c r="BD8" s="3" t="s">
        <v>46</v>
      </c>
      <c r="BE8" s="3" t="s">
        <v>46</v>
      </c>
      <c r="BF8" s="3" t="s">
        <v>46</v>
      </c>
      <c r="BG8" s="3" t="s">
        <v>46</v>
      </c>
      <c r="BH8" s="3" t="s">
        <v>46</v>
      </c>
      <c r="BI8" s="3" t="s">
        <v>46</v>
      </c>
      <c r="BJ8" s="3" t="s">
        <v>46</v>
      </c>
      <c r="BK8" s="3" t="s">
        <v>46</v>
      </c>
      <c r="BL8" s="3" t="s">
        <v>46</v>
      </c>
      <c r="BM8" s="3" t="s">
        <v>46</v>
      </c>
      <c r="BN8" s="3" t="s">
        <v>46</v>
      </c>
      <c r="BO8" s="3" t="s">
        <v>46</v>
      </c>
      <c r="BP8" s="3" t="s">
        <v>46</v>
      </c>
      <c r="BQ8" s="3" t="s">
        <v>46</v>
      </c>
      <c r="BR8" s="3" t="s">
        <v>46</v>
      </c>
      <c r="BS8" s="3" cm="1">
        <f t="array" ref="BS8" xml:space="preserve"> 5 * (SUMPRODUCT( (M$6:V$6=1)*((M8:V8="Y") + (M8:V8="N")) * 2 ) +SUMPRODUCT( (M$6:V$6=2) * ((M8:V8="Y") + (M8:V8="N")) * 1 ) + SUMPRODUCT( (M$6:V$6=3)*((M8:V8="Y")+(M8:V8="N"))*1 ) +SUMPRODUCT( (M$6:V$6=4 ) * ((M8:V8="Y") + (M8:V8="N")) * 1 )+SUMPRODUCT( (M$6:V$6=5) * ((M8:V8="Y")+(M8:V8="N")) * 2 ))+1*(SUMPRODUCT( (X$6:BQ$6=1) * ((X8:BQ8="Y") + (X8:BQ8="N")) * 2 ) +SUMPRODUCT( (X$6:BQ$6=2 ) * ((X8:BQ8="Y") + (X8:BQ8="N")) * 1 ) +SUMPRODUCT( (X$6:BQ$6=3) * ((X8:BQ8="Y") + (X8:BQ8="N")) * 1 ) +SUMPRODUCT( (X$6:BQ$6=4) * ((X8:BQ8="Y") + (X8:BQ8="N")) * 1 ) + SUMPRODUCT( (X$6:BQ$6=5) * ((X8:BQ8="Y") + (X8:BQ8="N")) * 2 ))</f>
        <v>39</v>
      </c>
      <c r="BT8" s="3" cm="1">
        <f t="array" ref="BT8" xml:space="preserve"> 5 * (SUMPRODUCT( (M$6:V$6=1) * (M8:V8="Y") * 2 ) + SUMPRODUCT( (M$6:V$6=2) * (M8:V8="Y") * 1 ) +SUMPRODUCT( (M$6:V$6=3) * (M8:V8="Y") * 1 ) + SUMPRODUCT( (M$6:V$6=4) * (M8:V8="N") * 1 ) +SUMPRODUCT( (M$6:V$6=5) * (M8:V8="N") * 2 ))
+ (SUMPRODUCT( (X$6:BQ$6=1) * (X8:BQ8="Y") * 2 ) +SUMPRODUCT( (X$6:BQ$6=2) * (X8:BQ8="Y") * 1 ) +SUMPRODUCT( (X$6:BQ$6=3) * (X8:BQ8="Y") * 1 ) +SUMPRODUCT( (X$6:BQ$6=4) * (X8:BQ8="N") * 1 ) +SUMPRODUCT( (X$6:BQ$6=5) * (X8:BQ8="N") * 2 ))</f>
        <v>39</v>
      </c>
      <c r="BU8" s="3">
        <f>SUM(COUNTIF(M8:V8,$H$130)*$H$137)+(COUNTIF(X8:BQ8, $H$130)*$H$135)</f>
        <v>0</v>
      </c>
      <c r="BV8" s="3">
        <f t="shared" ref="BV8:BV39" si="0">COUNTA(M8)</f>
        <v>0</v>
      </c>
      <c r="BX8" s="3">
        <f xml:space="preserve"> 5 * (SUMPRODUCT( (M$6:N$6=1)*((M8:N8="Y") + (M8:N8="N")) * 2 ) +SUMPRODUCT( (M$6:N$6=2) * ((M8:N8="Y") + (M8:N8="N")) * 1 ) + SUMPRODUCT( (M$6:N$6=3)*((M8:N8="Y")+(M8:N8="N"))*1 ) +SUMPRODUCT( (M$6:N$6=4 ) * ((M8:N8="Y") + (M8:N8="N")) * 1 )+SUMPRODUCT( (M$6:N$6=5) * ((M8:N8="Y")+(M8:N8="N")) * 2 ))+1*(SUMPRODUCT( (X$6:AC$6=1) * ((X8:AC8="Y") + (X8:AC8="N")) * 2 ) +SUMPRODUCT( (X$6:AC$6=2 ) * ((X8:AC8="Y") + (X8:AC8="N")) * 1 ) +SUMPRODUCT( (X$6:AC$6=3) * ((X8:AC8="Y") + (X8:AC8="N")) * 1 ) +SUMPRODUCT( (X$6:AC$6=4) * ((X8:AC8="Y") + (X8:AC8="N")) * 1 ) + SUMPRODUCT( (X$6:AC$6=5) * ((X8:AC8="Y") + (X8:AC8="N")) * 2 ))</f>
        <v>0</v>
      </c>
      <c r="BY8" s="3">
        <f xml:space="preserve"> 5 * (SUMPRODUCT( (M$6:N$6=1) * (M8:N8="Y") * 2 ) + SUMPRODUCT( (M$6:N$6=2) * (M8:N8="Y") * 1 ) +SUMPRODUCT( (M$6:N$6=3) * (M8:N8="Y") * 1 ) + SUMPRODUCT( (M$6:N$6=4) * (M8:N8="N") * 1 ) +SUMPRODUCT( (M$6:N$6=5) * (M8:N8="N") * 2 ))
+ (SUMPRODUCT( (X$6:AC$6=1) * (X8:AC8="Y") * 2 ) +SUMPRODUCT( (X$6:AC$6=2) * (X8:AC8="Y") * 1 ) +SUMPRODUCT( (X$6:AC$6=3) * (X8:AC8="Y") * 1 ) +SUMPRODUCT( (X$6:AC$6=4) * (X8:AC8="N") * 1 ) +SUMPRODUCT( (X$6:AC$6=5) * (X8:AC8="N") * 2 ))</f>
        <v>0</v>
      </c>
      <c r="BZ8" s="3">
        <f>COUNTA(M8:N8)+COUNTA(X8:AC8)</f>
        <v>0</v>
      </c>
      <c r="CA8" s="3">
        <f xml:space="preserve"> 5 * (SUMPRODUCT( (O$6:R$6=1)*((O8:R8="Y") + (O8:R8="N")) * 2 ) +SUMPRODUCT( (O$6:R$6=2) * ((O8:R8="Y") + (O8:R8="N")) * 1 ) + SUMPRODUCT( (O$6:R$6=3)*((O8:R8="Y")+(O8:R8="N"))*1 ) +SUMPRODUCT( (O$6:R$6=4 ) * ((O8:R8="Y") + (O8:R8="N")) * 1 )+SUMPRODUCT( (O$6:R$6=5) * ((O8:R8="Y")+(O8:R8="N")) * 2 ))
+1*(SUMPRODUCT( (AD$6:AQ$6=1) * ((AD8:AQ8="Y") + (AD8:AQ8="N")) * 2 ) +SUMPRODUCT( (AD$6:AQ$6=2 ) * ((AD8:AQ8="Y") + (AD8:AQ8="N")) * 1 ) +SUMPRODUCT( (AD$6:AQ$6=3) * ((AD8:AQ8="Y") + (AD8:AQ8="N")) * 1 ) +SUMPRODUCT( (AD$6:AQ$6=4) * ((AD8:AQ8="Y") + (AD8:AQ8="N")) * 1 ) + SUMPRODUCT( (AD$6:AQ$6=5) * ((AD8:AQ8="Y") + (AD8:AQ8="N")) * 2 ))</f>
        <v>0</v>
      </c>
      <c r="CB8" s="3">
        <f xml:space="preserve"> 5 * (SUMPRODUCT( (O$6:R$6=1) * (O8:R8="Y") * 2 ) + SUMPRODUCT( (O$6:R$6=2) * (O8:R8="Y") * 1 ) +SUMPRODUCT( (O$6:R$6=3) * (O8:R8="Y") * 1 ) + SUMPRODUCT( (O$6:R$6=4) * (O8:R8="N") * 1 ) +SUMPRODUCT( (O$6:R$6=5) * (O8:R8="N") * 2 ))
+ (SUMPRODUCT( (AD$6:AQ$6=1) * (AD8:AQ8="Y") * 2 ) +SUMPRODUCT( (AD$6:AQ$6=2) * (AD8:AQ8="Y") * 1 ) +SUMPRODUCT( (AD$6:AQ$6=3) * (AD8:AQ8="Y") * 1 ) +SUMPRODUCT( (AD$6:AQ$6=4) * (AD8:AQ8="N") * 1 ) +SUMPRODUCT( (AD$6:AQ$6=5) * (AD8:AQ8="N") * 2 ))</f>
        <v>0</v>
      </c>
      <c r="CC8" s="3">
        <f>COUNTA(O8:R8)+COUNTA(AD8:AQ8)</f>
        <v>0</v>
      </c>
      <c r="CD8" s="3">
        <f>1*(SUMPRODUCT( (AR$6:AY$6=1) * ((AR8:AY8="Y") + (AR8:AY8="N")) * 2 ) +SUMPRODUCT( (AR$6:AY$6=2 ) * ((AR8:AY8="Y") + (AR8:AY8="N")) * 1 ) +SUMPRODUCT( (AR$6:AY$6=3) * ((AR8:AY8="Y") + (AR8:AY8="N")) * 1 ) +SUMPRODUCT( (AR$6:AY$6=4) * ((AR8:AY8="Y") + (AR8:AY8="N")) * 1 ) + SUMPRODUCT( (AR$6:AY$6=5) * ((AR8:AY8="Y") + (AR8:AY8="N")) * 2 ))</f>
        <v>0</v>
      </c>
      <c r="CE8" s="3">
        <f>(SUMPRODUCT( (AR$6:AY$6=1) * (AR8:AY8="Y") * 2 ) +SUMPRODUCT( (AR$6:AY$6=2) * (AR8:AY8="Y") * 1 ) +SUMPRODUCT( (AR$6:AY$6=3) * (AR8:AY8="Y") * 1 ) +SUMPRODUCT( (AR$6:AY$6=4) * (AR8:AY8="N") * 1 ) +SUMPRODUCT( (AR$6:AY$6=5) * (AR8:AY8="N") * 2 ))</f>
        <v>0</v>
      </c>
      <c r="CF8" s="3">
        <f>COUNTA(AR8:AY8)</f>
        <v>0</v>
      </c>
      <c r="CG8" s="3" cm="1">
        <f t="array" ref="CG8">5*(SUMPRODUCT((S$6=1)*((S8="Y")+(S8="N"))*2)+SUMPRODUCT((S$6=2)*((S8="Y")+(S8="N"))*1)+SUMPRODUCT((S$6=3)*((S8="Y")+(S8="N"))*1)+SUMPRODUCT((S$6=4)*((S8="Y")+(S8="N"))*1)+SUMPRODUCT((S$6=5)*((S8="Y")+(S8="N"))*2))+1*(SUMPRODUCT((AZ$6:BI$6=1)*((AZ8:BI8="Y")+(AZ8:BI8="N"))*2)+SUMPRODUCT((AZ$6:BI$6=2)*((AZ8:BI8="Y")+(AZ8:BI8="N"))*1)+SUMPRODUCT((AZ$6:BI$6=3)*((AZ8:BI8="Y")+(AZ8:BI8="N"))*1)+SUMPRODUCT((AZ$6:BI$6=4)*((AZ8:BI8="Y")+(AZ8:BI8="N"))*1)+SUMPRODUCT((AZ$6:BI$6=5)*((AZ8:BI8="Y")+(AZ8:BI8="N"))*2))</f>
        <v>15</v>
      </c>
      <c r="CH8" s="3" cm="1">
        <f t="array" ref="CH8">5*(SUMPRODUCT((S$6=1)*(S8="Y")*2)+SUMPRODUCT((S$6=2)*(S8="Y")*1)+SUMPRODUCT((S$6=3)*(S8="Y")*1)+SUMPRODUCT((S$6=4)*(S8="N")*1)+SUMPRODUCT((S$6=5)*(S8="N")*2))+(SUMPRODUCT((AZ$6:BI$6=1)*(AZ8:BI8="Y")*2)+SUMPRODUCT((AZ$6:BI$6=2)*(AZ8:BI8="Y")*1)+SUMPRODUCT((AZ$6:BI$6=3)*(AZ8:BI8="Y")*1)+SUMPRODUCT((AZ$6:BI$6=4)*(AZ8:BI8="N")*1)+SUMPRODUCT((AZ$6:BI$6=5)*(AZ8:BI8="N")*2))</f>
        <v>15</v>
      </c>
      <c r="CI8" s="3">
        <f>COUNTA(S8)+COUNTA(AZ8:BI8)</f>
        <v>11</v>
      </c>
      <c r="CJ8" s="3" cm="1">
        <f t="array" ref="CJ8">5*(SUMPRODUCT((T$6:V$6=1)*((T8:V8="Y")+(T8:V8="N"))*2)+SUMPRODUCT((T$6:V$6=2)*((T8:V8="Y")+(T8:V8="N"))*1)+SUMPRODUCT((T$6:V$6=3)*((T8:V8="Y")+(T8:V8="N"))*1)+SUMPRODUCT((T$6:V$6=4)*((T8:V8="Y")+(T8:V8="N"))*1)+SUMPRODUCT((T$6:V$6=5)*((T8:V8="Y")+(T8:V8="N"))*2))+1*(SUMPRODUCT((BJ$6:BQ$6=1)*((BJ8:BQ8="Y")+(BJ8:BQ8="N"))*2)+SUMPRODUCT((BJ$6:BQ$6=2)*((BJ8:BQ8="Y")+(BJ8:BQ8="N"))*1)+SUMPRODUCT((BJ$6:BQ$6=3)*((BJ8:BQ8="Y")+(BJ8:BQ8="N"))*1)+SUMPRODUCT((BJ$6:BQ$6=4)*((BJ8:BQ8="Y")+(BJ8:BQ8="N"))*1)+SUMPRODUCT((BJ$6:BQ$6=5)*((BJ8:BQ8="Y")+(BJ8:BQ8="N"))*2))</f>
        <v>24</v>
      </c>
      <c r="CK8" s="3" cm="1">
        <f t="array" ref="CK8">5*(SUMPRODUCT((T$6:V$6=1)*(T8:V8="Y")*2)+SUMPRODUCT((T$6:V$6=2)*(T8:V8="Y")*1)+SUMPRODUCT((T$6:V$6=3)*(T8:V8="Y")*1)+SUMPRODUCT((T$6:V$6=4)*(T8:V8="N")*1)+SUMPRODUCT((T$6:V$6=5)*(T8:V8="N")*2))+(SUMPRODUCT((BJ$6:BQ$6=1)*(BJ8:BQ8="Y")*2)+SUMPRODUCT((BJ$6:BQ$6=2)*(BJ8:BQ8="Y")*1)+SUMPRODUCT((BJ$6:BQ$6=3)*(BJ8:BQ8="Y")*1)+SUMPRODUCT((BJ$6:BQ$6=4)*(BJ8:BQ8="N")*1)+SUMPRODUCT((BJ$6:BQ$6=5)*(BJ8:BQ8="N")*2))</f>
        <v>24</v>
      </c>
      <c r="CL8" s="3">
        <f>COUNTA(T8:V8)+COUNTA(BJ8:BQ8)</f>
        <v>11</v>
      </c>
      <c r="CM8" s="19" t="e">
        <f>SUM(COUNTIF(M8, $H$128)*$H$137)+(COUNTIF(M8, $H$129)*$H$137)+(COUNTIF(#REF!, $H$128)*$H$135)+(COUNTIF(#REF!, $H$129)*$H$135)</f>
        <v>#REF!</v>
      </c>
      <c r="CN8" s="19" t="e">
        <f>SUM(COUNTIF(M8, $H$128)*$H$137)+(COUNTIF(#REF!, $H$128)*$H$135)</f>
        <v>#REF!</v>
      </c>
      <c r="CO8" s="19">
        <f>COUNTA(M8)+COUNTA(#REF!)</f>
        <v>1</v>
      </c>
      <c r="CP8" s="19" t="e">
        <f>SUM(COUNTIF(M8, $H$128)*$H$137)+(COUNTIF(M8, $H$129)*$H$137)+(COUNTIF(#REF!, $H$128)*$H$135)+(COUNTIF(#REF!, $H$129)*$H$135)</f>
        <v>#REF!</v>
      </c>
      <c r="CQ8" s="19" t="e">
        <f>SUM(COUNTIF(M8, $H$128)*$H$137)+(COUNTIF(#REF!, $H$128)*$H$135)</f>
        <v>#REF!</v>
      </c>
      <c r="CR8" s="19">
        <f>COUNTA(M8)+COUNTA(#REF!)</f>
        <v>1</v>
      </c>
    </row>
    <row r="9" spans="1:96" x14ac:dyDescent="0.2">
      <c r="A9" s="14">
        <f>SUM((BT9/BS9)*100)</f>
        <v>90.384615384615387</v>
      </c>
      <c r="B9" s="14">
        <f>SUM(BY9/BX9)*100</f>
        <v>100</v>
      </c>
      <c r="C9" s="14">
        <f>SUM(CB9/CA9)*100</f>
        <v>75</v>
      </c>
      <c r="D9" s="14">
        <f>SUM(CE9/CD9)*100</f>
        <v>100</v>
      </c>
      <c r="E9" s="14">
        <f t="shared" ref="E9:E72" si="1">SUM(CH9/CG9)*100</f>
        <v>100</v>
      </c>
      <c r="F9" s="14">
        <f t="shared" ref="F9:F72" si="2">SUM(CK9/CJ9)*100</f>
        <v>100</v>
      </c>
      <c r="G9" s="14"/>
      <c r="H9" s="3" t="s">
        <v>41</v>
      </c>
      <c r="I9" s="3" t="s">
        <v>42</v>
      </c>
      <c r="J9" s="3" t="s">
        <v>43</v>
      </c>
      <c r="K9" s="17" t="s">
        <v>44</v>
      </c>
      <c r="L9" s="18" t="s">
        <v>45</v>
      </c>
      <c r="M9" s="3" t="s">
        <v>46</v>
      </c>
      <c r="N9" s="3" t="s">
        <v>46</v>
      </c>
      <c r="O9" s="3" t="s">
        <v>46</v>
      </c>
      <c r="P9" s="3" t="s">
        <v>46</v>
      </c>
      <c r="Q9" s="3" t="s">
        <v>46</v>
      </c>
      <c r="R9" s="3" t="s">
        <v>46</v>
      </c>
      <c r="S9" s="3" t="s">
        <v>46</v>
      </c>
      <c r="T9" s="3" t="s">
        <v>46</v>
      </c>
      <c r="U9" s="3" t="s">
        <v>46</v>
      </c>
      <c r="V9" s="3" t="s">
        <v>46</v>
      </c>
      <c r="W9" s="3" t="s">
        <v>46</v>
      </c>
      <c r="X9" s="3" t="s">
        <v>46</v>
      </c>
      <c r="Y9" s="3" t="s">
        <v>46</v>
      </c>
      <c r="Z9" s="3" t="s">
        <v>46</v>
      </c>
      <c r="AA9" s="3" t="s">
        <v>46</v>
      </c>
      <c r="AB9" s="3" t="s">
        <v>46</v>
      </c>
      <c r="AC9" s="3" t="s">
        <v>46</v>
      </c>
      <c r="AD9" s="3" t="s">
        <v>46</v>
      </c>
      <c r="AE9" s="3" t="s">
        <v>46</v>
      </c>
      <c r="AF9" s="3" t="s">
        <v>46</v>
      </c>
      <c r="AG9" s="3" t="s">
        <v>46</v>
      </c>
      <c r="AH9" s="3" t="s">
        <v>46</v>
      </c>
      <c r="AI9" s="3" t="s">
        <v>46</v>
      </c>
      <c r="AJ9" s="3" t="s">
        <v>46</v>
      </c>
      <c r="AK9" s="3" t="s">
        <v>46</v>
      </c>
      <c r="AL9" s="3" t="s">
        <v>46</v>
      </c>
      <c r="AM9" s="3" t="s">
        <v>46</v>
      </c>
      <c r="AN9" s="3" t="s">
        <v>46</v>
      </c>
      <c r="AO9" s="3" t="s">
        <v>46</v>
      </c>
      <c r="AP9" s="3" t="s">
        <v>46</v>
      </c>
      <c r="AQ9" s="3" t="s">
        <v>46</v>
      </c>
      <c r="AR9" s="3" t="s">
        <v>46</v>
      </c>
      <c r="AS9" s="3" t="s">
        <v>46</v>
      </c>
      <c r="AT9" s="3" t="s">
        <v>46</v>
      </c>
      <c r="AU9" s="3" t="s">
        <v>46</v>
      </c>
      <c r="AV9" s="3" t="s">
        <v>46</v>
      </c>
      <c r="AW9" s="3" t="s">
        <v>46</v>
      </c>
      <c r="AX9" s="3" t="s">
        <v>46</v>
      </c>
      <c r="AY9" s="3" t="s">
        <v>46</v>
      </c>
      <c r="AZ9" s="3" t="s">
        <v>46</v>
      </c>
      <c r="BA9" s="3" t="s">
        <v>46</v>
      </c>
      <c r="BB9" s="3" t="s">
        <v>46</v>
      </c>
      <c r="BC9" s="3" t="s">
        <v>46</v>
      </c>
      <c r="BD9" s="3" t="s">
        <v>46</v>
      </c>
      <c r="BE9" s="3" t="s">
        <v>46</v>
      </c>
      <c r="BF9" s="3" t="s">
        <v>46</v>
      </c>
      <c r="BG9" s="3" t="s">
        <v>46</v>
      </c>
      <c r="BH9" s="3" t="s">
        <v>46</v>
      </c>
      <c r="BI9" s="3" t="s">
        <v>46</v>
      </c>
      <c r="BJ9" s="3" t="s">
        <v>46</v>
      </c>
      <c r="BK9" s="3" t="s">
        <v>46</v>
      </c>
      <c r="BL9" s="3" t="s">
        <v>46</v>
      </c>
      <c r="BM9" s="3" t="s">
        <v>46</v>
      </c>
      <c r="BN9" s="3" t="s">
        <v>46</v>
      </c>
      <c r="BO9" s="3" t="s">
        <v>46</v>
      </c>
      <c r="BP9" s="3" t="s">
        <v>46</v>
      </c>
      <c r="BQ9" s="3" t="s">
        <v>46</v>
      </c>
      <c r="BR9" s="3" t="s">
        <v>46</v>
      </c>
      <c r="BS9" s="3" cm="1">
        <f t="array" ref="BS9" xml:space="preserve"> 5 * (SUMPRODUCT( (M$6:V$6=1)*((M9:V9="Y") + (M9:V9="N")) * 2 ) +SUMPRODUCT( (M$6:V$6=2) * ((M9:V9="Y") + (M9:V9="N")) * 1 ) + SUMPRODUCT( (M$6:V$6=3)*((M9:V9="Y")+(M9:V9="N"))*1 ) +SUMPRODUCT( (M$6:V$6=4 ) * ((M9:V9="Y") + (M9:V9="N")) * 1 )+SUMPRODUCT( (M$6:V$6=5) * ((M9:V9="Y")+(M9:V9="N")) * 2 ))+1*(SUMPRODUCT( (X$6:BQ$6=1) * ((X9:BQ9="Y") + (X9:BQ9="N")) * 2 ) +SUMPRODUCT( (X$6:BQ$6=2 ) * ((X9:BQ9="Y") + (X9:BQ9="N")) * 1 ) +SUMPRODUCT( (X$6:BQ$6=3) * ((X9:BQ9="Y") + (X9:BQ9="N")) * 1 ) +SUMPRODUCT( (X$6:BQ$6=4) * ((X9:BQ9="Y") + (X9:BQ9="N")) * 1 ) + SUMPRODUCT( (X$6:BQ$6=5) * ((X9:BQ9="Y") + (X9:BQ9="N")) * 2 ))</f>
        <v>104</v>
      </c>
      <c r="BT9" s="3" cm="1">
        <f t="array" ref="BT9" xml:space="preserve"> 5 * (SUMPRODUCT( (M$6:V$6=1) * (M9:V9="Y") * 2 ) + SUMPRODUCT( (M$6:V$6=2) * (M9:V9="Y") * 1 ) +SUMPRODUCT( (M$6:V$6=3) * (M9:V9="Y") * 1 ) + SUMPRODUCT( (M$6:V$6=4) * (M9:V9="N") * 1 ) +SUMPRODUCT( (M$6:V$6=5) * (M9:V9="N") * 2 ))
+ (SUMPRODUCT( (X$6:BQ$6=1) * (X9:BQ9="Y") * 2 ) +SUMPRODUCT( (X$6:BQ$6=2) * (X9:BQ9="Y") * 1 ) +SUMPRODUCT( (X$6:BQ$6=3) * (X9:BQ9="Y") * 1 ) +SUMPRODUCT( (X$6:BQ$6=4) * (X9:BQ9="N") * 1 ) +SUMPRODUCT( (X$6:BQ$6=5) * (X9:BQ9="N") * 2 ))</f>
        <v>94</v>
      </c>
      <c r="BU9" s="3">
        <f t="shared" ref="BU9:BU72" si="3">SUM(COUNTIF(M9:V9,$H$130)*$H$137)+(COUNTIF(X9:BQ9, $H$130)*$H$135)</f>
        <v>0</v>
      </c>
      <c r="BV9" s="3">
        <f t="shared" si="0"/>
        <v>1</v>
      </c>
      <c r="BX9" s="3">
        <f xml:space="preserve"> 5 * (SUMPRODUCT( (M$6:N$6=1)*((M9:N9="Y") + (M9:N9="N")) * 2 ) +SUMPRODUCT( (M$6:N$6=2) * ((M9:N9="Y") + (M9:N9="N")) * 1 ) + SUMPRODUCT( (M$6:N$6=3)*((M9:N9="Y")+(M9:N9="N"))*1 ) +SUMPRODUCT( (M$6:N$6=4 ) * ((M9:N9="Y") + (M9:N9="N")) * 1 )+SUMPRODUCT( (M$6:N$6=5) * ((M9:N9="Y")+(M9:N9="N")) * 2 ))+1*(SUMPRODUCT( (X$6:AC$6=1) * ((X9:AC9="Y") + (X9:AC9="N")) * 2 ) +SUMPRODUCT( (X$6:AC$6=2 ) * ((X9:AC9="Y") + (X9:AC9="N")) * 1 ) +SUMPRODUCT( (X$6:AC$6=3) * ((X9:AC9="Y") + (X9:AC9="N")) * 1 ) +SUMPRODUCT( (X$6:AC$6=4) * ((X9:AC9="Y") + (X9:AC9="N")) * 1 ) + SUMPRODUCT( (X$6:AC$6=5) * ((X9:AC9="Y") + (X9:AC9="N")) * 2 ))</f>
        <v>17</v>
      </c>
      <c r="BY9" s="3">
        <f xml:space="preserve"> 5 * (SUMPRODUCT( (M$6:N$6=1) * (M9:N9="Y") * 2 ) + SUMPRODUCT( (M$6:N$6=2) * (M9:N9="Y") * 1 ) +SUMPRODUCT( (M$6:N$6=3) * (M9:N9="Y") * 1 ) + SUMPRODUCT( (M$6:N$6=4) * (M9:N9="N") * 1 ) +SUMPRODUCT( (M$6:N$6=5) * (M9:N9="N") * 2 ))
+ (SUMPRODUCT( (X$6:AC$6=1) * (X9:AC9="Y") * 2 ) +SUMPRODUCT( (X$6:AC$6=2) * (X9:AC9="Y") * 1 ) +SUMPRODUCT( (X$6:AC$6=3) * (X9:AC9="Y") * 1 ) +SUMPRODUCT( (X$6:AC$6=4) * (X9:AC9="N") * 1 ) +SUMPRODUCT( (X$6:AC$6=5) * (X9:AC9="N") * 2 ))</f>
        <v>17</v>
      </c>
      <c r="BZ9" s="3">
        <f>COUNTA(M9:N9)+COUNTA(X9:AC9)</f>
        <v>8</v>
      </c>
      <c r="CA9" s="3" cm="1">
        <f t="array" ref="CA9" xml:space="preserve"> 5 * (SUMPRODUCT( (O$6:R$6=1)*((O9:R9="Y") + (O9:R9="N")) * 2 ) +SUMPRODUCT( (O$6:R$6=2) * ((O9:R9="Y") + (O9:R9="N")) * 1 ) + SUMPRODUCT( (O$6:R$6=3)*((O9:R9="Y")+(O9:R9="N"))*1 ) +SUMPRODUCT( (O$6:R$6=4 ) * ((O9:R9="Y") + (O9:R9="N")) * 1 )+SUMPRODUCT( (O$6:R$6=5) * ((O9:R9="Y")+(O9:R9="N")) * 2 ))
+1*(SUMPRODUCT( (AD$6:AQ$6=1) * ((AD9:AQ9="Y") + (AD9:AQ9="N")) * 2 ) +SUMPRODUCT( (AD$6:AQ$6=2 ) * ((AD9:AQ9="Y") + (AD9:AQ9="N")) * 1 ) +SUMPRODUCT( (AD$6:AQ$6=3) * ((AD9:AQ9="Y") + (AD9:AQ9="N")) * 1 ) +SUMPRODUCT( (AD$6:AQ$6=4) * ((AD9:AQ9="Y") + (AD9:AQ9="N")) * 1 ) + SUMPRODUCT( (AD$6:AQ$6=5) * ((AD9:AQ9="Y") + (AD9:AQ9="N")) * 2 ))</f>
        <v>40</v>
      </c>
      <c r="CB9" s="3" cm="1">
        <f t="array" ref="CB9" xml:space="preserve"> 5 * (SUMPRODUCT( (O$6:R$6=1) * (O9:R9="Y") * 2 ) + SUMPRODUCT( (O$6:R$6=2) * (O9:R9="Y") * 1 ) +SUMPRODUCT( (O$6:R$6=3) * (O9:R9="Y") * 1 ) + SUMPRODUCT( (O$6:R$6=4) * (O9:R9="N") * 1 ) +SUMPRODUCT( (O$6:R$6=5) * (O9:R9="N") * 2 ))
+ (SUMPRODUCT( (AD$6:AQ$6=1) * (AD9:AQ9="Y") * 2 ) +SUMPRODUCT( (AD$6:AQ$6=2) * (AD9:AQ9="Y") * 1 ) +SUMPRODUCT( (AD$6:AQ$6=3) * (AD9:AQ9="Y") * 1 ) +SUMPRODUCT( (AD$6:AQ$6=4) * (AD9:AQ9="N") * 1 ) +SUMPRODUCT( (AD$6:AQ$6=5) * (AD9:AQ9="N") * 2 ))</f>
        <v>30</v>
      </c>
      <c r="CC9" s="3">
        <f>COUNTA(O9:R9)+COUNTA(AD9:AQ9)</f>
        <v>18</v>
      </c>
      <c r="CD9" s="3">
        <f>1*(SUMPRODUCT( (AR$6:AY$6=1) * ((AR9:AY9="Y") + (AR9:AY9="N")) * 2 ) +SUMPRODUCT( (AR$6:AY$6=2 ) * ((AR9:AY9="Y") + (AR9:AY9="N")) * 1 ) +SUMPRODUCT( (AR$6:AY$6=3) * ((AR9:AY9="Y") + (AR9:AY9="N")) * 1 ) +SUMPRODUCT( (AR$6:AY$6=4) * ((AR9:AY9="Y") + (AR9:AY9="N")) * 1 ) + SUMPRODUCT( (AR$6:AY$6=5) * ((AR9:AY9="Y") + (AR9:AY9="N")) * 2 ))</f>
        <v>8</v>
      </c>
      <c r="CE9" s="3" cm="1">
        <f t="array" ref="CE9">(SUMPRODUCT( (AR$6:AY$6=1) * (AR9:AY9="Y") * 2 ) +SUMPRODUCT( (AR$6:AY$6=2) * (AR9:AY9="Y") * 1 ) +SUMPRODUCT( (AR$6:AY$6=3) * (AR9:AY9="Y") * 1 ) +SUMPRODUCT( (AR$6:AY$6=4) * (AR9:AY9="N") * 1 ) +SUMPRODUCT( (AR$6:AY$6=5) * (AR9:AY9="N") * 2 ))</f>
        <v>8</v>
      </c>
      <c r="CF9" s="3">
        <f>COUNTA(AR9:AY9)</f>
        <v>8</v>
      </c>
      <c r="CG9" s="3" cm="1">
        <f t="array" ref="CG9">5*(SUMPRODUCT((S$6=1)*((S9="Y")+(S9="N"))*2)+SUMPRODUCT((S$6=2)*((S9="Y")+(S9="N"))*1)+SUMPRODUCT((S$6=3)*((S9="Y")+(S9="N"))*1)+SUMPRODUCT((S$6=4)*((S9="Y")+(S9="N"))*1)+SUMPRODUCT((S$6=5)*((S9="Y")+(S9="N"))*2))+1*(SUMPRODUCT((AZ$6:BI$6=1)*((AZ9:BI9="Y")+(AZ9:BI9="N"))*2)+SUMPRODUCT((AZ$6:BI$6=2)*((AZ9:BI9="Y")+(AZ9:BI9="N"))*1)+SUMPRODUCT((AZ$6:BI$6=3)*((AZ9:BI9="Y")+(AZ9:BI9="N"))*1)+SUMPRODUCT((AZ$6:BI$6=4)*((AZ9:BI9="Y")+(AZ9:BI9="N"))*1)+SUMPRODUCT((AZ$6:BI$6=5)*((AZ9:BI9="Y")+(AZ9:BI9="N"))*2))</f>
        <v>15</v>
      </c>
      <c r="CH9" s="3" cm="1">
        <f t="array" ref="CH9">5*(SUMPRODUCT((S$6=1)*(S9="Y")*2)+SUMPRODUCT((S$6=2)*(S9="Y")*1)+SUMPRODUCT((S$6=3)*(S9="Y")*1)+SUMPRODUCT((S$6=4)*(S9="N")*1)+SUMPRODUCT((S$6=5)*(S9="N")*2))+(SUMPRODUCT((AZ$6:BI$6=1)*(AZ9:BI9="Y")*2)+SUMPRODUCT((AZ$6:BI$6=2)*(AZ9:BI9="Y")*1)+SUMPRODUCT((AZ$6:BI$6=3)*(AZ9:BI9="Y")*1)+SUMPRODUCT((AZ$6:BI$6=4)*(AZ9:BI9="N")*1)+SUMPRODUCT((AZ$6:BI$6=5)*(AZ9:BI9="N")*2))</f>
        <v>15</v>
      </c>
      <c r="CI9" s="3">
        <f>COUNTA(S9)+COUNTA(AZ9:BI9)</f>
        <v>11</v>
      </c>
      <c r="CJ9" s="3" cm="1">
        <f t="array" ref="CJ9">5*(SUMPRODUCT((T$6:V$6=1)*((T9:V9="Y")+(T9:V9="N"))*2)+SUMPRODUCT((T$6:V$6=2)*((T9:V9="Y")+(T9:V9="N"))*1)+SUMPRODUCT((T$6:V$6=3)*((T9:V9="Y")+(T9:V9="N"))*1)+SUMPRODUCT((T$6:V$6=4)*((T9:V9="Y")+(T9:V9="N"))*1)+SUMPRODUCT((T$6:V$6=5)*((T9:V9="Y")+(T9:V9="N"))*2))+1*(SUMPRODUCT((BJ$6:BQ$6=1)*((BJ9:BQ9="Y")+(BJ9:BQ9="N"))*2)+SUMPRODUCT((BJ$6:BQ$6=2)*((BJ9:BQ9="Y")+(BJ9:BQ9="N"))*1)+SUMPRODUCT((BJ$6:BQ$6=3)*((BJ9:BQ9="Y")+(BJ9:BQ9="N"))*1)+SUMPRODUCT((BJ$6:BQ$6=4)*((BJ9:BQ9="Y")+(BJ9:BQ9="N"))*1)+SUMPRODUCT((BJ$6:BQ$6=5)*((BJ9:BQ9="Y")+(BJ9:BQ9="N"))*2))</f>
        <v>24</v>
      </c>
      <c r="CK9" s="3" cm="1">
        <f t="array" ref="CK9">5*(SUMPRODUCT((T$6:V$6=1)*(T9:V9="Y")*2)+SUMPRODUCT((T$6:V$6=2)*(T9:V9="Y")*1)+SUMPRODUCT((T$6:V$6=3)*(T9:V9="Y")*1)+SUMPRODUCT((T$6:V$6=4)*(T9:V9="N")*1)+SUMPRODUCT((T$6:V$6=5)*(T9:V9="N")*2))+(SUMPRODUCT((BJ$6:BQ$6=1)*(BJ9:BQ9="Y")*2)+SUMPRODUCT((BJ$6:BQ$6=2)*(BJ9:BQ9="Y")*1)+SUMPRODUCT((BJ$6:BQ$6=3)*(BJ9:BQ9="Y")*1)+SUMPRODUCT((BJ$6:BQ$6=4)*(BJ9:BQ9="N")*1)+SUMPRODUCT((BJ$6:BQ$6=5)*(BJ9:BQ9="N")*2))</f>
        <v>24</v>
      </c>
      <c r="CL9" s="3">
        <f t="shared" ref="CL9:CL72" si="4">COUNTA(T9:V9)+COUNTA(BJ9:BQ9)</f>
        <v>11</v>
      </c>
      <c r="CM9" s="19" t="e">
        <f>SUM(COUNTIF(M9, $H$128)*$H$137)+(COUNTIF(M9, $H$129)*$H$137)+(COUNTIF(#REF!, $H$128)*$H$135)+(COUNTIF(#REF!, $H$129)*$H$135)</f>
        <v>#REF!</v>
      </c>
      <c r="CN9" s="19" t="e">
        <f>SUM(COUNTIF(M9, $H$128)*$H$137)+(COUNTIF(#REF!, $H$128)*$H$135)</f>
        <v>#REF!</v>
      </c>
      <c r="CO9" s="19">
        <f>COUNTA(M9)+COUNTA(#REF!)</f>
        <v>2</v>
      </c>
      <c r="CP9" s="19" t="e">
        <f>SUM(COUNTIF(M9, $H$128)*$H$137)+(COUNTIF(M9, $H$129)*$H$137)+(COUNTIF(#REF!, $H$128)*$H$135)+(COUNTIF(#REF!, $H$129)*$H$135)</f>
        <v>#REF!</v>
      </c>
      <c r="CQ9" s="19" t="e">
        <f>SUM(COUNTIF(M9, $H$128)*$H$137)+(COUNTIF(#REF!, $H$128)*$H$135)</f>
        <v>#REF!</v>
      </c>
      <c r="CR9" s="19">
        <f>COUNTA(M9)+COUNTA(#REF!)</f>
        <v>2</v>
      </c>
    </row>
    <row r="10" spans="1:96" ht="16" thickBot="1" x14ac:dyDescent="0.25">
      <c r="A10" s="14">
        <f>SUM((BT10/BS10)*100)</f>
        <v>90.384615384615387</v>
      </c>
      <c r="B10" s="14">
        <f t="shared" ref="B10:B74" si="5">SUM(BY10/BX10)*100</f>
        <v>100</v>
      </c>
      <c r="C10" s="14">
        <f t="shared" ref="C10:C74" si="6">SUM(CB10/CA10)*100</f>
        <v>75</v>
      </c>
      <c r="D10" s="14">
        <f t="shared" ref="D10:D74" si="7">SUM(CE10/CD10)*100</f>
        <v>100</v>
      </c>
      <c r="E10" s="14">
        <f t="shared" si="1"/>
        <v>100</v>
      </c>
      <c r="F10" s="14">
        <f t="shared" si="2"/>
        <v>100</v>
      </c>
      <c r="G10" s="14"/>
      <c r="H10" s="3" t="s">
        <v>41</v>
      </c>
      <c r="I10" s="3" t="s">
        <v>47</v>
      </c>
      <c r="J10" s="3" t="s">
        <v>48</v>
      </c>
      <c r="K10" s="20" t="s">
        <v>49</v>
      </c>
      <c r="L10" s="21" t="s">
        <v>45</v>
      </c>
      <c r="M10" s="3" t="s">
        <v>46</v>
      </c>
      <c r="N10" s="3" t="s">
        <v>46</v>
      </c>
      <c r="O10" s="3" t="s">
        <v>46</v>
      </c>
      <c r="P10" s="3" t="s">
        <v>46</v>
      </c>
      <c r="Q10" s="3" t="s">
        <v>46</v>
      </c>
      <c r="R10" s="3" t="s">
        <v>46</v>
      </c>
      <c r="S10" s="3" t="s">
        <v>46</v>
      </c>
      <c r="T10" s="3" t="s">
        <v>46</v>
      </c>
      <c r="U10" s="3" t="s">
        <v>46</v>
      </c>
      <c r="V10" s="3" t="s">
        <v>46</v>
      </c>
      <c r="W10" s="3" t="s">
        <v>46</v>
      </c>
      <c r="X10" s="3" t="s">
        <v>46</v>
      </c>
      <c r="Y10" s="3" t="s">
        <v>46</v>
      </c>
      <c r="Z10" s="3" t="s">
        <v>46</v>
      </c>
      <c r="AA10" s="3" t="s">
        <v>46</v>
      </c>
      <c r="AB10" s="3" t="s">
        <v>46</v>
      </c>
      <c r="AC10" s="3" t="s">
        <v>46</v>
      </c>
      <c r="AD10" s="3" t="s">
        <v>46</v>
      </c>
      <c r="AE10" s="3" t="s">
        <v>46</v>
      </c>
      <c r="AF10" s="3" t="s">
        <v>46</v>
      </c>
      <c r="AG10" s="3" t="s">
        <v>46</v>
      </c>
      <c r="AH10" s="3" t="s">
        <v>46</v>
      </c>
      <c r="AI10" s="3" t="s">
        <v>46</v>
      </c>
      <c r="AJ10" s="3" t="s">
        <v>46</v>
      </c>
      <c r="AK10" s="3" t="s">
        <v>46</v>
      </c>
      <c r="AL10" s="3" t="s">
        <v>46</v>
      </c>
      <c r="AM10" s="3" t="s">
        <v>46</v>
      </c>
      <c r="AN10" s="3" t="s">
        <v>46</v>
      </c>
      <c r="AO10" s="3" t="s">
        <v>46</v>
      </c>
      <c r="AP10" s="3" t="s">
        <v>46</v>
      </c>
      <c r="AQ10" s="3" t="s">
        <v>46</v>
      </c>
      <c r="AR10" s="3" t="s">
        <v>46</v>
      </c>
      <c r="AS10" s="3" t="s">
        <v>46</v>
      </c>
      <c r="AT10" s="3" t="s">
        <v>46</v>
      </c>
      <c r="AU10" s="3" t="s">
        <v>46</v>
      </c>
      <c r="AV10" s="3" t="s">
        <v>46</v>
      </c>
      <c r="AW10" s="3" t="s">
        <v>46</v>
      </c>
      <c r="AX10" s="3" t="s">
        <v>46</v>
      </c>
      <c r="AY10" s="3" t="s">
        <v>46</v>
      </c>
      <c r="AZ10" s="3" t="s">
        <v>46</v>
      </c>
      <c r="BA10" s="3" t="s">
        <v>46</v>
      </c>
      <c r="BB10" s="3" t="s">
        <v>46</v>
      </c>
      <c r="BC10" s="3" t="s">
        <v>46</v>
      </c>
      <c r="BD10" s="3" t="s">
        <v>46</v>
      </c>
      <c r="BE10" s="3" t="s">
        <v>46</v>
      </c>
      <c r="BF10" s="3" t="s">
        <v>46</v>
      </c>
      <c r="BG10" s="3" t="s">
        <v>46</v>
      </c>
      <c r="BH10" s="3" t="s">
        <v>46</v>
      </c>
      <c r="BI10" s="3" t="s">
        <v>46</v>
      </c>
      <c r="BJ10" s="3" t="s">
        <v>46</v>
      </c>
      <c r="BK10" s="3" t="s">
        <v>46</v>
      </c>
      <c r="BL10" s="3" t="s">
        <v>46</v>
      </c>
      <c r="BM10" s="3" t="s">
        <v>46</v>
      </c>
      <c r="BN10" s="3" t="s">
        <v>46</v>
      </c>
      <c r="BO10" s="3" t="s">
        <v>46</v>
      </c>
      <c r="BP10" s="3" t="s">
        <v>46</v>
      </c>
      <c r="BQ10" s="3" t="s">
        <v>46</v>
      </c>
      <c r="BR10" s="3" t="s">
        <v>46</v>
      </c>
      <c r="BS10" s="3" cm="1">
        <f t="array" ref="BS10" xml:space="preserve"> 5 * (SUMPRODUCT( (M$6:V$6=1)*((M10:V10="Y") + (M10:V10="N")) * 2 ) +SUMPRODUCT( (M$6:V$6=2) * ((M10:V10="Y") + (M10:V10="N")) * 1 ) + SUMPRODUCT( (M$6:V$6=3)*((M10:V10="Y")+(M10:V10="N"))*1 ) +SUMPRODUCT( (M$6:V$6=4 ) * ((M10:V10="Y") + (M10:V10="N")) * 1 )+SUMPRODUCT( (M$6:V$6=5) * ((M10:V10="Y")+(M10:V10="N")) * 2 ))+1*(SUMPRODUCT( (X$6:BQ$6=1) * ((X10:BQ10="Y") + (X10:BQ10="N")) * 2 ) +SUMPRODUCT( (X$6:BQ$6=2 ) * ((X10:BQ10="Y") + (X10:BQ10="N")) * 1 ) +SUMPRODUCT( (X$6:BQ$6=3) * ((X10:BQ10="Y") + (X10:BQ10="N")) * 1 ) +SUMPRODUCT( (X$6:BQ$6=4) * ((X10:BQ10="Y") + (X10:BQ10="N")) * 1 ) + SUMPRODUCT( (X$6:BQ$6=5) * ((X10:BQ10="Y") + (X10:BQ10="N")) * 2 ))</f>
        <v>104</v>
      </c>
      <c r="BT10" s="3" cm="1">
        <f t="array" ref="BT10" xml:space="preserve"> 5 * (SUMPRODUCT( (M$6:V$6=1) * (M10:V10="Y") * 2 ) + SUMPRODUCT( (M$6:V$6=2) * (M10:V10="Y") * 1 ) +SUMPRODUCT( (M$6:V$6=3) * (M10:V10="Y") * 1 ) + SUMPRODUCT( (M$6:V$6=4) * (M10:V10="N") * 1 ) +SUMPRODUCT( (M$6:V$6=5) * (M10:V10="N") * 2 ))
+ (SUMPRODUCT( (X$6:BQ$6=1) * (X10:BQ10="Y") * 2 ) +SUMPRODUCT( (X$6:BQ$6=2) * (X10:BQ10="Y") * 1 ) +SUMPRODUCT( (X$6:BQ$6=3) * (X10:BQ10="Y") * 1 ) +SUMPRODUCT( (X$6:BQ$6=4) * (X10:BQ10="N") * 1 ) +SUMPRODUCT( (X$6:BQ$6=5) * (X10:BQ10="N") * 2 ))</f>
        <v>94</v>
      </c>
      <c r="BU10" s="3">
        <f t="shared" si="3"/>
        <v>0</v>
      </c>
      <c r="BV10" s="3">
        <f t="shared" si="0"/>
        <v>1</v>
      </c>
      <c r="BX10" s="3">
        <f xml:space="preserve"> 5 * (SUMPRODUCT( (M$6:N$6=1)*((M10:N10="Y") + (M10:N10="N")) * 2 ) +SUMPRODUCT( (M$6:N$6=2) * ((M10:N10="Y") + (M10:N10="N")) * 1 ) + SUMPRODUCT( (M$6:N$6=3)*((M10:N10="Y")+(M10:N10="N"))*1 ) +SUMPRODUCT( (M$6:N$6=4 ) * ((M10:N10="Y") + (M10:N10="N")) * 1 )+SUMPRODUCT( (M$6:N$6=5) * ((M10:N10="Y")+(M10:N10="N")) * 2 ))+1*(SUMPRODUCT( (X$6:AC$6=1) * ((X10:AC10="Y") + (X10:AC10="N")) * 2 ) +SUMPRODUCT( (X$6:AC$6=2 ) * ((X10:AC10="Y") + (X10:AC10="N")) * 1 ) +SUMPRODUCT( (X$6:AC$6=3) * ((X10:AC10="Y") + (X10:AC10="N")) * 1 ) +SUMPRODUCT( (X$6:AC$6=4) * ((X10:AC10="Y") + (X10:AC10="N")) * 1 ) + SUMPRODUCT( (X$6:AC$6=5) * ((X10:AC10="Y") + (X10:AC10="N")) * 2 ))</f>
        <v>17</v>
      </c>
      <c r="BY10" s="3">
        <f xml:space="preserve"> 5 * (SUMPRODUCT( (M$6:N$6=1) * (M10:N10="Y") * 2 ) + SUMPRODUCT( (M$6:N$6=2) * (M10:N10="Y") * 1 ) +SUMPRODUCT( (M$6:N$6=3) * (M10:N10="Y") * 1 ) + SUMPRODUCT( (M$6:N$6=4) * (M10:N10="N") * 1 ) +SUMPRODUCT( (M$6:N$6=5) * (M10:N10="N") * 2 ))
+ (SUMPRODUCT( (X$6:AC$6=1) * (X10:AC10="Y") * 2 ) +SUMPRODUCT( (X$6:AC$6=2) * (X10:AC10="Y") * 1 ) +SUMPRODUCT( (X$6:AC$6=3) * (X10:AC10="Y") * 1 ) +SUMPRODUCT( (X$6:AC$6=4) * (X10:AC10="N") * 1 ) +SUMPRODUCT( (X$6:AC$6=5) * (X10:AC10="N") * 2 ))</f>
        <v>17</v>
      </c>
      <c r="BZ10" s="3">
        <f>COUNTA(M10:N10)+COUNTA(X10:AC10)</f>
        <v>8</v>
      </c>
      <c r="CA10" s="3">
        <f xml:space="preserve"> 5 * (SUMPRODUCT( (O$6:R$6=1)*((O10:R10="Y") + (O10:R10="N")) * 2 ) +SUMPRODUCT( (O$6:R$6=2) * ((O10:R10="Y") + (O10:R10="N")) * 1 ) + SUMPRODUCT( (O$6:R$6=3)*((O10:R10="Y")+(O10:R10="N"))*1 ) +SUMPRODUCT( (O$6:R$6=4 ) * ((O10:R10="Y") + (O10:R10="N")) * 1 )+SUMPRODUCT( (O$6:R$6=5) * ((O10:R10="Y")+(O10:R10="N")) * 2 ))
+1*(SUMPRODUCT( (AD$6:AQ$6=1) * ((AD10:AQ10="Y") + (AD10:AQ10="N")) * 2 ) +SUMPRODUCT( (AD$6:AQ$6=2 ) * ((AD10:AQ10="Y") + (AD10:AQ10="N")) * 1 ) +SUMPRODUCT( (AD$6:AQ$6=3) * ((AD10:AQ10="Y") + (AD10:AQ10="N")) * 1 ) +SUMPRODUCT( (AD$6:AQ$6=4) * ((AD10:AQ10="Y") + (AD10:AQ10="N")) * 1 ) + SUMPRODUCT( (AD$6:AQ$6=5) * ((AD10:AQ10="Y") + (AD10:AQ10="N")) * 2 ))</f>
        <v>40</v>
      </c>
      <c r="CB10" s="3" cm="1">
        <f t="array" ref="CB10" xml:space="preserve"> 5 * (SUMPRODUCT( (O$6:R$6=1) * (O10:R10="Y") * 2 ) + SUMPRODUCT( (O$6:R$6=2) * (O10:R10="Y") * 1 ) +SUMPRODUCT( (O$6:R$6=3) * (O10:R10="Y") * 1 ) + SUMPRODUCT( (O$6:R$6=4) * (O10:R10="N") * 1 ) +SUMPRODUCT( (O$6:R$6=5) * (O10:R10="N") * 2 ))
+ (SUMPRODUCT( (AD$6:AQ$6=1) * (AD10:AQ10="Y") * 2 ) +SUMPRODUCT( (AD$6:AQ$6=2) * (AD10:AQ10="Y") * 1 ) +SUMPRODUCT( (AD$6:AQ$6=3) * (AD10:AQ10="Y") * 1 ) +SUMPRODUCT( (AD$6:AQ$6=4) * (AD10:AQ10="N") * 1 ) +SUMPRODUCT( (AD$6:AQ$6=5) * (AD10:AQ10="N") * 2 ))</f>
        <v>30</v>
      </c>
      <c r="CC10" s="3">
        <f>COUNTA(O10:R10)+COUNTA(AD10:AQ10)</f>
        <v>18</v>
      </c>
      <c r="CD10" s="3">
        <f>1*(SUMPRODUCT( (AR$6:AY$6=1) * ((AR10:AY10="Y") + (AR10:AY10="N")) * 2 ) +SUMPRODUCT( (AR$6:AY$6=2 ) * ((AR10:AY10="Y") + (AR10:AY10="N")) * 1 ) +SUMPRODUCT( (AR$6:AY$6=3) * ((AR10:AY10="Y") + (AR10:AY10="N")) * 1 ) +SUMPRODUCT( (AR$6:AY$6=4) * ((AR10:AY10="Y") + (AR10:AY10="N")) * 1 ) + SUMPRODUCT( (AR$6:AY$6=5) * ((AR10:AY10="Y") + (AR10:AY10="N")) * 2 ))</f>
        <v>8</v>
      </c>
      <c r="CE10" s="3">
        <f>(SUMPRODUCT( (AR$6:AY$6=1) * (AR10:AY10="Y") * 2 ) +SUMPRODUCT( (AR$6:AY$6=2) * (AR10:AY10="Y") * 1 ) +SUMPRODUCT( (AR$6:AY$6=3) * (AR10:AY10="Y") * 1 ) +SUMPRODUCT( (AR$6:AY$6=4) * (AR10:AY10="N") * 1 ) +SUMPRODUCT( (AR$6:AY$6=5) * (AR10:AY10="N") * 2 ))</f>
        <v>8</v>
      </c>
      <c r="CF10" s="3">
        <f>COUNTA(AR10:AY10)</f>
        <v>8</v>
      </c>
      <c r="CG10" s="3" cm="1">
        <f t="array" ref="CG10">5*(SUMPRODUCT((S$6=1)*((S10="Y")+(S10="N"))*2)+SUMPRODUCT((S$6=2)*((S10="Y")+(S10="N"))*1)+SUMPRODUCT((S$6=3)*((S10="Y")+(S10="N"))*1)+SUMPRODUCT((S$6=4)*((S10="Y")+(S10="N"))*1)+SUMPRODUCT((S$6=5)*((S10="Y")+(S10="N"))*2))+1*(SUMPRODUCT((AZ$6:BI$6=1)*((AZ10:BI10="Y")+(AZ10:BI10="N"))*2)+SUMPRODUCT((AZ$6:BI$6=2)*((AZ10:BI10="Y")+(AZ10:BI10="N"))*1)+SUMPRODUCT((AZ$6:BI$6=3)*((AZ10:BI10="Y")+(AZ10:BI10="N"))*1)+SUMPRODUCT((AZ$6:BI$6=4)*((AZ10:BI10="Y")+(AZ10:BI10="N"))*1)+SUMPRODUCT((AZ$6:BI$6=5)*((AZ10:BI10="Y")+(AZ10:BI10="N"))*2))</f>
        <v>15</v>
      </c>
      <c r="CH10" s="3" cm="1">
        <f t="array" ref="CH10">5*(SUMPRODUCT((S$6=1)*(S10="Y")*2)+SUMPRODUCT((S$6=2)*(S10="Y")*1)+SUMPRODUCT((S$6=3)*(S10="Y")*1)+SUMPRODUCT((S$6=4)*(S10="N")*1)+SUMPRODUCT((S$6=5)*(S10="N")*2))+(SUMPRODUCT((AZ$6:BI$6=1)*(AZ10:BI10="Y")*2)+SUMPRODUCT((AZ$6:BI$6=2)*(AZ10:BI10="Y")*1)+SUMPRODUCT((AZ$6:BI$6=3)*(AZ10:BI10="Y")*1)+SUMPRODUCT((AZ$6:BI$6=4)*(AZ10:BI10="N")*1)+SUMPRODUCT((AZ$6:BI$6=5)*(AZ10:BI10="N")*2))</f>
        <v>15</v>
      </c>
      <c r="CI10" s="3">
        <f>COUNTA(S10)+COUNTA(AZ10:BI10)</f>
        <v>11</v>
      </c>
      <c r="CJ10" s="3" cm="1">
        <f t="array" ref="CJ10">5*(SUMPRODUCT((T$6:V$6=1)*((T10:V10="Y")+(T10:V10="N"))*2)+SUMPRODUCT((T$6:V$6=2)*((T10:V10="Y")+(T10:V10="N"))*1)+SUMPRODUCT((T$6:V$6=3)*((T10:V10="Y")+(T10:V10="N"))*1)+SUMPRODUCT((T$6:V$6=4)*((T10:V10="Y")+(T10:V10="N"))*1)+SUMPRODUCT((T$6:V$6=5)*((T10:V10="Y")+(T10:V10="N"))*2))+1*(SUMPRODUCT((BJ$6:BQ$6=1)*((BJ10:BQ10="Y")+(BJ10:BQ10="N"))*2)+SUMPRODUCT((BJ$6:BQ$6=2)*((BJ10:BQ10="Y")+(BJ10:BQ10="N"))*1)+SUMPRODUCT((BJ$6:BQ$6=3)*((BJ10:BQ10="Y")+(BJ10:BQ10="N"))*1)+SUMPRODUCT((BJ$6:BQ$6=4)*((BJ10:BQ10="Y")+(BJ10:BQ10="N"))*1)+SUMPRODUCT((BJ$6:BQ$6=5)*((BJ10:BQ10="Y")+(BJ10:BQ10="N"))*2))</f>
        <v>24</v>
      </c>
      <c r="CK10" s="3" cm="1">
        <f t="array" ref="CK10">5*(SUMPRODUCT((T$6:V$6=1)*(T10:V10="Y")*2)+SUMPRODUCT((T$6:V$6=2)*(T10:V10="Y")*1)+SUMPRODUCT((T$6:V$6=3)*(T10:V10="Y")*1)+SUMPRODUCT((T$6:V$6=4)*(T10:V10="N")*1)+SUMPRODUCT((T$6:V$6=5)*(T10:V10="N")*2))+(SUMPRODUCT((BJ$6:BQ$6=1)*(BJ10:BQ10="Y")*2)+SUMPRODUCT((BJ$6:BQ$6=2)*(BJ10:BQ10="Y")*1)+SUMPRODUCT((BJ$6:BQ$6=3)*(BJ10:BQ10="Y")*1)+SUMPRODUCT((BJ$6:BQ$6=4)*(BJ10:BQ10="N")*1)+SUMPRODUCT((BJ$6:BQ$6=5)*(BJ10:BQ10="N")*2))</f>
        <v>24</v>
      </c>
      <c r="CL10" s="3">
        <f t="shared" si="4"/>
        <v>11</v>
      </c>
      <c r="CM10" s="19" t="e">
        <f>SUM(COUNTIF(M10, $H$128)*$H$137)+(COUNTIF(M10, $H$129)*$H$137)+(COUNTIF(#REF!, $H$128)*$H$135)+(COUNTIF(#REF!, $H$129)*$H$135)</f>
        <v>#REF!</v>
      </c>
      <c r="CN10" s="19" t="e">
        <f>SUM(COUNTIF(M10, $H$128)*$H$137)+(COUNTIF(#REF!, $H$128)*$H$135)</f>
        <v>#REF!</v>
      </c>
      <c r="CO10" s="19">
        <f>COUNTA(M10)+COUNTA(#REF!)</f>
        <v>2</v>
      </c>
      <c r="CP10" s="19" t="e">
        <f>SUM(COUNTIF(M10, $H$128)*$H$137)+(COUNTIF(M10, $H$129)*$H$137)+(COUNTIF(#REF!, $H$128)*$H$135)+(COUNTIF(#REF!, $H$129)*$H$135)</f>
        <v>#REF!</v>
      </c>
      <c r="CQ10" s="19" t="e">
        <f>SUM(COUNTIF(M10, $H$128)*$H$137)+(COUNTIF(#REF!, $H$128)*$H$135)</f>
        <v>#REF!</v>
      </c>
      <c r="CR10" s="19">
        <f>COUNTA(M10)+COUNTA(#REF!)</f>
        <v>2</v>
      </c>
    </row>
    <row r="11" spans="1:96" ht="16" thickBot="1" x14ac:dyDescent="0.25">
      <c r="A11" s="14">
        <f>SUM((BT11/BS11)*100)</f>
        <v>90.099009900990097</v>
      </c>
      <c r="B11" s="14">
        <f t="shared" si="5"/>
        <v>100</v>
      </c>
      <c r="C11" s="14">
        <f t="shared" si="6"/>
        <v>74.358974358974365</v>
      </c>
      <c r="D11" s="14">
        <f t="shared" si="7"/>
        <v>100</v>
      </c>
      <c r="E11" s="14">
        <f t="shared" si="1"/>
        <v>100</v>
      </c>
      <c r="F11" s="14">
        <f t="shared" si="2"/>
        <v>100</v>
      </c>
      <c r="G11" s="14"/>
      <c r="H11" s="3" t="s">
        <v>41</v>
      </c>
      <c r="I11" s="3" t="s">
        <v>50</v>
      </c>
      <c r="J11" s="3" t="s">
        <v>51</v>
      </c>
      <c r="K11" s="17" t="s">
        <v>52</v>
      </c>
      <c r="L11" s="18" t="s">
        <v>45</v>
      </c>
      <c r="M11" s="3" t="s">
        <v>46</v>
      </c>
      <c r="N11" s="3" t="s">
        <v>46</v>
      </c>
      <c r="O11" s="3" t="s">
        <v>46</v>
      </c>
      <c r="P11" s="3" t="s">
        <v>46</v>
      </c>
      <c r="Q11" s="3" t="s">
        <v>46</v>
      </c>
      <c r="R11" s="3" t="s">
        <v>46</v>
      </c>
      <c r="S11" s="3" t="s">
        <v>46</v>
      </c>
      <c r="T11" s="3" t="s">
        <v>46</v>
      </c>
      <c r="U11" s="3" t="s">
        <v>46</v>
      </c>
      <c r="V11" s="3" t="s">
        <v>46</v>
      </c>
      <c r="W11" s="3" t="s">
        <v>46</v>
      </c>
      <c r="X11" s="3" t="s">
        <v>46</v>
      </c>
      <c r="Y11" s="3" t="s">
        <v>46</v>
      </c>
      <c r="Z11" s="3" t="s">
        <v>46</v>
      </c>
      <c r="AA11" s="3" t="s">
        <v>46</v>
      </c>
      <c r="AB11" s="3" t="s">
        <v>46</v>
      </c>
      <c r="AC11" s="3" t="s">
        <v>46</v>
      </c>
      <c r="AD11" s="3" t="s">
        <v>46</v>
      </c>
      <c r="AE11" s="3" t="s">
        <v>46</v>
      </c>
      <c r="AF11" s="3" t="s">
        <v>46</v>
      </c>
      <c r="AG11" s="3" t="s">
        <v>58</v>
      </c>
      <c r="AH11" s="3" t="s">
        <v>46</v>
      </c>
      <c r="AI11" s="3" t="s">
        <v>46</v>
      </c>
      <c r="AJ11" s="3" t="s">
        <v>46</v>
      </c>
      <c r="AK11" s="3" t="s">
        <v>46</v>
      </c>
      <c r="AL11" s="3" t="s">
        <v>46</v>
      </c>
      <c r="AM11" s="3" t="s">
        <v>46</v>
      </c>
      <c r="AN11" s="3" t="s">
        <v>46</v>
      </c>
      <c r="AO11" s="3" t="s">
        <v>46</v>
      </c>
      <c r="AP11" s="3" t="s">
        <v>46</v>
      </c>
      <c r="AQ11" s="3" t="s">
        <v>46</v>
      </c>
      <c r="AR11" s="3" t="s">
        <v>46</v>
      </c>
      <c r="AS11" s="3" t="s">
        <v>46</v>
      </c>
      <c r="AT11" s="3" t="s">
        <v>46</v>
      </c>
      <c r="AU11" s="3" t="s">
        <v>46</v>
      </c>
      <c r="AV11" s="3" t="s">
        <v>46</v>
      </c>
      <c r="AW11" s="3" t="s">
        <v>46</v>
      </c>
      <c r="AX11" s="3" t="s">
        <v>46</v>
      </c>
      <c r="AY11" s="3" t="s">
        <v>46</v>
      </c>
      <c r="AZ11" s="3" t="s">
        <v>46</v>
      </c>
      <c r="BA11" s="3" t="s">
        <v>46</v>
      </c>
      <c r="BB11" s="3" t="s">
        <v>58</v>
      </c>
      <c r="BC11" s="3" t="s">
        <v>46</v>
      </c>
      <c r="BD11" s="3" t="s">
        <v>46</v>
      </c>
      <c r="BE11" s="3" t="s">
        <v>46</v>
      </c>
      <c r="BF11" s="3" t="s">
        <v>46</v>
      </c>
      <c r="BG11" s="3" t="s">
        <v>58</v>
      </c>
      <c r="BH11" s="3" t="s">
        <v>46</v>
      </c>
      <c r="BI11" s="3" t="s">
        <v>46</v>
      </c>
      <c r="BJ11" s="3" t="s">
        <v>46</v>
      </c>
      <c r="BK11" s="3" t="s">
        <v>46</v>
      </c>
      <c r="BL11" s="3" t="s">
        <v>46</v>
      </c>
      <c r="BM11" s="3" t="s">
        <v>46</v>
      </c>
      <c r="BN11" s="3" t="s">
        <v>46</v>
      </c>
      <c r="BO11" s="3" t="s">
        <v>46</v>
      </c>
      <c r="BP11" s="3" t="s">
        <v>46</v>
      </c>
      <c r="BQ11" s="3" t="s">
        <v>46</v>
      </c>
      <c r="BR11" s="3" t="s">
        <v>46</v>
      </c>
      <c r="BS11" s="3" cm="1">
        <f t="array" ref="BS11" xml:space="preserve"> 5 * (SUMPRODUCT( (M$6:V$6=1)*((M11:V11="Y") + (M11:V11="N")) * 2 ) +SUMPRODUCT( (M$6:V$6=2) * ((M11:V11="Y") + (M11:V11="N")) * 1 ) + SUMPRODUCT( (M$6:V$6=3)*((M11:V11="Y")+(M11:V11="N"))*1 ) +SUMPRODUCT( (M$6:V$6=4 ) * ((M11:V11="Y") + (M11:V11="N")) * 1 )+SUMPRODUCT( (M$6:V$6=5) * ((M11:V11="Y")+(M11:V11="N")) * 2 ))+1*(SUMPRODUCT( (X$6:BQ$6=1) * ((X11:BQ11="Y") + (X11:BQ11="N")) * 2 ) +SUMPRODUCT( (X$6:BQ$6=2 ) * ((X11:BQ11="Y") + (X11:BQ11="N")) * 1 ) +SUMPRODUCT( (X$6:BQ$6=3) * ((X11:BQ11="Y") + (X11:BQ11="N")) * 1 ) +SUMPRODUCT( (X$6:BQ$6=4) * ((X11:BQ11="Y") + (X11:BQ11="N")) * 1 ) + SUMPRODUCT( (X$6:BQ$6=5) * ((X11:BQ11="Y") + (X11:BQ11="N")) * 2 ))</f>
        <v>101</v>
      </c>
      <c r="BT11" s="3" cm="1">
        <f t="array" ref="BT11" xml:space="preserve"> 5 * (SUMPRODUCT( (M$6:V$6=1) * (M11:V11="Y") * 2 ) + SUMPRODUCT( (M$6:V$6=2) * (M11:V11="Y") * 1 ) +SUMPRODUCT( (M$6:V$6=3) * (M11:V11="Y") * 1 ) + SUMPRODUCT( (M$6:V$6=4) * (M11:V11="N") * 1 ) +SUMPRODUCT( (M$6:V$6=5) * (M11:V11="N") * 2 ))
+ (SUMPRODUCT( (X$6:BQ$6=1) * (X11:BQ11="Y") * 2 ) +SUMPRODUCT( (X$6:BQ$6=2) * (X11:BQ11="Y") * 1 ) +SUMPRODUCT( (X$6:BQ$6=3) * (X11:BQ11="Y") * 1 ) +SUMPRODUCT( (X$6:BQ$6=4) * (X11:BQ11="N") * 1 ) +SUMPRODUCT( (X$6:BQ$6=5) * (X11:BQ11="N") * 2 ))</f>
        <v>91</v>
      </c>
      <c r="BU11" s="3">
        <f t="shared" si="3"/>
        <v>3</v>
      </c>
      <c r="BV11" s="3">
        <f t="shared" si="0"/>
        <v>1</v>
      </c>
      <c r="BX11" s="3">
        <f xml:space="preserve"> 5 * (SUMPRODUCT( (M$6:N$6=1)*((M11:N11="Y") + (M11:N11="N")) * 2 ) +SUMPRODUCT( (M$6:N$6=2) * ((M11:N11="Y") + (M11:N11="N")) * 1 ) + SUMPRODUCT( (M$6:N$6=3)*((M11:N11="Y")+(M11:N11="N"))*1 ) +SUMPRODUCT( (M$6:N$6=4 ) * ((M11:N11="Y") + (M11:N11="N")) * 1 )+SUMPRODUCT( (M$6:N$6=5) * ((M11:N11="Y")+(M11:N11="N")) * 2 ))+1*(SUMPRODUCT( (X$6:AC$6=1) * ((X11:AC11="Y") + (X11:AC11="N")) * 2 ) +SUMPRODUCT( (X$6:AC$6=2 ) * ((X11:AC11="Y") + (X11:AC11="N")) * 1 ) +SUMPRODUCT( (X$6:AC$6=3) * ((X11:AC11="Y") + (X11:AC11="N")) * 1 ) +SUMPRODUCT( (X$6:AC$6=4) * ((X11:AC11="Y") + (X11:AC11="N")) * 1 ) + SUMPRODUCT( (X$6:AC$6=5) * ((X11:AC11="Y") + (X11:AC11="N")) * 2 ))</f>
        <v>17</v>
      </c>
      <c r="BY11" s="3">
        <f xml:space="preserve"> 5 * (SUMPRODUCT( (M$6:N$6=1) * (M11:N11="Y") * 2 ) + SUMPRODUCT( (M$6:N$6=2) * (M11:N11="Y") * 1 ) +SUMPRODUCT( (M$6:N$6=3) * (M11:N11="Y") * 1 ) + SUMPRODUCT( (M$6:N$6=4) * (M11:N11="N") * 1 ) +SUMPRODUCT( (M$6:N$6=5) * (M11:N11="N") * 2 ))
+ (SUMPRODUCT( (X$6:AC$6=1) * (X11:AC11="Y") * 2 ) +SUMPRODUCT( (X$6:AC$6=2) * (X11:AC11="Y") * 1 ) +SUMPRODUCT( (X$6:AC$6=3) * (X11:AC11="Y") * 1 ) +SUMPRODUCT( (X$6:AC$6=4) * (X11:AC11="N") * 1 ) +SUMPRODUCT( (X$6:AC$6=5) * (X11:AC11="N") * 2 ))</f>
        <v>17</v>
      </c>
      <c r="BZ11" s="3">
        <f>COUNTA(M11:N11)+COUNTA(X11:AC11)</f>
        <v>8</v>
      </c>
      <c r="CA11" s="3">
        <f xml:space="preserve"> 5 * (SUMPRODUCT( (O$6:R$6=1)*((O11:R11="Y") + (O11:R11="N")) * 2 ) +SUMPRODUCT( (O$6:R$6=2) * ((O11:R11="Y") + (O11:R11="N")) * 1 ) + SUMPRODUCT( (O$6:R$6=3)*((O11:R11="Y")+(O11:R11="N"))*1 ) +SUMPRODUCT( (O$6:R$6=4 ) * ((O11:R11="Y") + (O11:R11="N")) * 1 )+SUMPRODUCT( (O$6:R$6=5) * ((O11:R11="Y")+(O11:R11="N")) * 2 ))
+1*(SUMPRODUCT( (AD$6:AQ$6=1) * ((AD11:AQ11="Y") + (AD11:AQ11="N")) * 2 ) +SUMPRODUCT( (AD$6:AQ$6=2 ) * ((AD11:AQ11="Y") + (AD11:AQ11="N")) * 1 ) +SUMPRODUCT( (AD$6:AQ$6=3) * ((AD11:AQ11="Y") + (AD11:AQ11="N")) * 1 ) +SUMPRODUCT( (AD$6:AQ$6=4) * ((AD11:AQ11="Y") + (AD11:AQ11="N")) * 1 ) + SUMPRODUCT( (AD$6:AQ$6=5) * ((AD11:AQ11="Y") + (AD11:AQ11="N")) * 2 ))</f>
        <v>39</v>
      </c>
      <c r="CB11" s="3">
        <f xml:space="preserve"> 5 * (SUMPRODUCT( (O$6:R$6=1) * (O11:R11="Y") * 2 ) + SUMPRODUCT( (O$6:R$6=2) * (O11:R11="Y") * 1 ) +SUMPRODUCT( (O$6:R$6=3) * (O11:R11="Y") * 1 ) + SUMPRODUCT( (O$6:R$6=4) * (O11:R11="N") * 1 ) +SUMPRODUCT( (O$6:R$6=5) * (O11:R11="N") * 2 ))
+ (SUMPRODUCT( (AD$6:AQ$6=1) * (AD11:AQ11="Y") * 2 ) +SUMPRODUCT( (AD$6:AQ$6=2) * (AD11:AQ11="Y") * 1 ) +SUMPRODUCT( (AD$6:AQ$6=3) * (AD11:AQ11="Y") * 1 ) +SUMPRODUCT( (AD$6:AQ$6=4) * (AD11:AQ11="N") * 1 ) +SUMPRODUCT( (AD$6:AQ$6=5) * (AD11:AQ11="N") * 2 ))</f>
        <v>29</v>
      </c>
      <c r="CC11" s="3">
        <f>COUNTA(O11:R11)+COUNTA(AD11:AQ11)</f>
        <v>18</v>
      </c>
      <c r="CD11" s="3">
        <f>1*(SUMPRODUCT( (AR$6:AY$6=1) * ((AR11:AY11="Y") + (AR11:AY11="N")) * 2 ) +SUMPRODUCT( (AR$6:AY$6=2 ) * ((AR11:AY11="Y") + (AR11:AY11="N")) * 1 ) +SUMPRODUCT( (AR$6:AY$6=3) * ((AR11:AY11="Y") + (AR11:AY11="N")) * 1 ) +SUMPRODUCT( (AR$6:AY$6=4) * ((AR11:AY11="Y") + (AR11:AY11="N")) * 1 ) + SUMPRODUCT( (AR$6:AY$6=5) * ((AR11:AY11="Y") + (AR11:AY11="N")) * 2 ))</f>
        <v>8</v>
      </c>
      <c r="CE11" s="3">
        <f>(SUMPRODUCT( (AR$6:AY$6=1) * (AR11:AY11="Y") * 2 ) +SUMPRODUCT( (AR$6:AY$6=2) * (AR11:AY11="Y") * 1 ) +SUMPRODUCT( (AR$6:AY$6=3) * (AR11:AY11="Y") * 1 ) +SUMPRODUCT( (AR$6:AY$6=4) * (AR11:AY11="N") * 1 ) +SUMPRODUCT( (AR$6:AY$6=5) * (AR11:AY11="N") * 2 ))</f>
        <v>8</v>
      </c>
      <c r="CF11" s="3">
        <f>COUNTA(AR11:AY11)</f>
        <v>8</v>
      </c>
      <c r="CG11" s="3" cm="1">
        <f t="array" ref="CG11">5*(SUMPRODUCT((S$6=1)*((S11="Y")+(S11="N"))*2)+SUMPRODUCT((S$6=2)*((S11="Y")+(S11="N"))*1)+SUMPRODUCT((S$6=3)*((S11="Y")+(S11="N"))*1)+SUMPRODUCT((S$6=4)*((S11="Y")+(S11="N"))*1)+SUMPRODUCT((S$6=5)*((S11="Y")+(S11="N"))*2))+1*(SUMPRODUCT((AZ$6:BI$6=1)*((AZ11:BI11="Y")+(AZ11:BI11="N"))*2)+SUMPRODUCT((AZ$6:BI$6=2)*((AZ11:BI11="Y")+(AZ11:BI11="N"))*1)+SUMPRODUCT((AZ$6:BI$6=3)*((AZ11:BI11="Y")+(AZ11:BI11="N"))*1)+SUMPRODUCT((AZ$6:BI$6=4)*((AZ11:BI11="Y")+(AZ11:BI11="N"))*1)+SUMPRODUCT((AZ$6:BI$6=5)*((AZ11:BI11="Y")+(AZ11:BI11="N"))*2))</f>
        <v>13</v>
      </c>
      <c r="CH11" s="3" cm="1">
        <f t="array" ref="CH11">5*(SUMPRODUCT((S$6=1)*(S11="Y")*2)+SUMPRODUCT((S$6=2)*(S11="Y")*1)+SUMPRODUCT((S$6=3)*(S11="Y")*1)+SUMPRODUCT((S$6=4)*(S11="N")*1)+SUMPRODUCT((S$6=5)*(S11="N")*2))+(SUMPRODUCT((AZ$6:BI$6=1)*(AZ11:BI11="Y")*2)+SUMPRODUCT((AZ$6:BI$6=2)*(AZ11:BI11="Y")*1)+SUMPRODUCT((AZ$6:BI$6=3)*(AZ11:BI11="Y")*1)+SUMPRODUCT((AZ$6:BI$6=4)*(AZ11:BI11="N")*1)+SUMPRODUCT((AZ$6:BI$6=5)*(AZ11:BI11="N")*2))</f>
        <v>13</v>
      </c>
      <c r="CI11" s="3">
        <f>COUNTA(S11)+COUNTA(AZ11:BI11)</f>
        <v>11</v>
      </c>
      <c r="CJ11" s="3" cm="1">
        <f t="array" ref="CJ11">5*(SUMPRODUCT((T$6:V$6=1)*((T11:V11="Y")+(T11:V11="N"))*2)+SUMPRODUCT((T$6:V$6=2)*((T11:V11="Y")+(T11:V11="N"))*1)+SUMPRODUCT((T$6:V$6=3)*((T11:V11="Y")+(T11:V11="N"))*1)+SUMPRODUCT((T$6:V$6=4)*((T11:V11="Y")+(T11:V11="N"))*1)+SUMPRODUCT((T$6:V$6=5)*((T11:V11="Y")+(T11:V11="N"))*2))+1*(SUMPRODUCT((BJ$6:BQ$6=1)*((BJ11:BQ11="Y")+(BJ11:BQ11="N"))*2)+SUMPRODUCT((BJ$6:BQ$6=2)*((BJ11:BQ11="Y")+(BJ11:BQ11="N"))*1)+SUMPRODUCT((BJ$6:BQ$6=3)*((BJ11:BQ11="Y")+(BJ11:BQ11="N"))*1)+SUMPRODUCT((BJ$6:BQ$6=4)*((BJ11:BQ11="Y")+(BJ11:BQ11="N"))*1)+SUMPRODUCT((BJ$6:BQ$6=5)*((BJ11:BQ11="Y")+(BJ11:BQ11="N"))*2))</f>
        <v>24</v>
      </c>
      <c r="CK11" s="3" cm="1">
        <f t="array" ref="CK11">5*(SUMPRODUCT((T$6:V$6=1)*(T11:V11="Y")*2)+SUMPRODUCT((T$6:V$6=2)*(T11:V11="Y")*1)+SUMPRODUCT((T$6:V$6=3)*(T11:V11="Y")*1)+SUMPRODUCT((T$6:V$6=4)*(T11:V11="N")*1)+SUMPRODUCT((T$6:V$6=5)*(T11:V11="N")*2))+(SUMPRODUCT((BJ$6:BQ$6=1)*(BJ11:BQ11="Y")*2)+SUMPRODUCT((BJ$6:BQ$6=2)*(BJ11:BQ11="Y")*1)+SUMPRODUCT((BJ$6:BQ$6=3)*(BJ11:BQ11="Y")*1)+SUMPRODUCT((BJ$6:BQ$6=4)*(BJ11:BQ11="N")*1)+SUMPRODUCT((BJ$6:BQ$6=5)*(BJ11:BQ11="N")*2))</f>
        <v>24</v>
      </c>
      <c r="CL11" s="3">
        <f t="shared" si="4"/>
        <v>11</v>
      </c>
      <c r="CM11" s="19" t="e">
        <f>SUM(COUNTIF(M11, $H$128)*$H$137)+(COUNTIF(M11, $H$129)*$H$137)+(COUNTIF(#REF!, $H$128)*$H$135)+(COUNTIF(#REF!, $H$129)*$H$135)</f>
        <v>#REF!</v>
      </c>
      <c r="CN11" s="19" t="e">
        <f>SUM(COUNTIF(M11, $H$128)*$H$137)+(COUNTIF(#REF!, $H$128)*$H$135)</f>
        <v>#REF!</v>
      </c>
      <c r="CO11" s="19">
        <f>COUNTA(M11)+COUNTA(#REF!)</f>
        <v>2</v>
      </c>
      <c r="CP11" s="19" t="e">
        <f>SUM(COUNTIF(M11, $H$128)*$H$137)+(COUNTIF(M11, $H$129)*$H$137)+(COUNTIF(#REF!, $H$128)*$H$135)+(COUNTIF(#REF!, $H$129)*$H$135)</f>
        <v>#REF!</v>
      </c>
      <c r="CQ11" s="19" t="e">
        <f>SUM(COUNTIF(M11, $H$128)*$H$137)+(COUNTIF(#REF!, $H$128)*$H$135)</f>
        <v>#REF!</v>
      </c>
      <c r="CR11" s="19">
        <f>COUNTA(M11)+COUNTA(#REF!)</f>
        <v>2</v>
      </c>
    </row>
    <row r="12" spans="1:96" ht="16" thickBot="1" x14ac:dyDescent="0.25">
      <c r="A12" s="14">
        <f>SUM((BT12/BS12)*100)</f>
        <v>90.384615384615387</v>
      </c>
      <c r="B12" s="14">
        <f t="shared" si="5"/>
        <v>100</v>
      </c>
      <c r="C12" s="14">
        <f t="shared" si="6"/>
        <v>75</v>
      </c>
      <c r="D12" s="14">
        <f t="shared" si="7"/>
        <v>100</v>
      </c>
      <c r="E12" s="14">
        <f t="shared" si="1"/>
        <v>100</v>
      </c>
      <c r="F12" s="14">
        <f t="shared" si="2"/>
        <v>100</v>
      </c>
      <c r="G12" s="14"/>
      <c r="H12" s="3" t="s">
        <v>41</v>
      </c>
      <c r="I12" s="3" t="s">
        <v>53</v>
      </c>
      <c r="J12" s="3" t="s">
        <v>48</v>
      </c>
      <c r="K12" s="17" t="s">
        <v>54</v>
      </c>
      <c r="L12" s="18" t="s">
        <v>45</v>
      </c>
      <c r="M12" s="3" t="s">
        <v>46</v>
      </c>
      <c r="N12" s="3" t="s">
        <v>46</v>
      </c>
      <c r="O12" s="3" t="s">
        <v>46</v>
      </c>
      <c r="P12" s="3" t="s">
        <v>46</v>
      </c>
      <c r="Q12" s="3" t="s">
        <v>46</v>
      </c>
      <c r="R12" s="3" t="s">
        <v>46</v>
      </c>
      <c r="S12" s="3" t="s">
        <v>46</v>
      </c>
      <c r="T12" s="3" t="s">
        <v>46</v>
      </c>
      <c r="U12" s="3" t="s">
        <v>46</v>
      </c>
      <c r="V12" s="3" t="s">
        <v>46</v>
      </c>
      <c r="W12" s="3" t="s">
        <v>46</v>
      </c>
      <c r="X12" s="3" t="s">
        <v>46</v>
      </c>
      <c r="Y12" s="3" t="s">
        <v>46</v>
      </c>
      <c r="Z12" s="3" t="s">
        <v>46</v>
      </c>
      <c r="AA12" s="3" t="s">
        <v>46</v>
      </c>
      <c r="AB12" s="3" t="s">
        <v>46</v>
      </c>
      <c r="AC12" s="3" t="s">
        <v>46</v>
      </c>
      <c r="AD12" s="3" t="s">
        <v>46</v>
      </c>
      <c r="AE12" s="3" t="s">
        <v>46</v>
      </c>
      <c r="AF12" s="3" t="s">
        <v>46</v>
      </c>
      <c r="AG12" s="3" t="s">
        <v>46</v>
      </c>
      <c r="AH12" s="3" t="s">
        <v>46</v>
      </c>
      <c r="AI12" s="3" t="s">
        <v>46</v>
      </c>
      <c r="AJ12" s="3" t="s">
        <v>46</v>
      </c>
      <c r="AK12" s="3" t="s">
        <v>46</v>
      </c>
      <c r="AL12" s="3" t="s">
        <v>46</v>
      </c>
      <c r="AM12" s="3" t="s">
        <v>46</v>
      </c>
      <c r="AN12" s="3" t="s">
        <v>46</v>
      </c>
      <c r="AO12" s="3" t="s">
        <v>46</v>
      </c>
      <c r="AP12" s="3" t="s">
        <v>46</v>
      </c>
      <c r="AQ12" s="3" t="s">
        <v>46</v>
      </c>
      <c r="AR12" s="3" t="s">
        <v>46</v>
      </c>
      <c r="AS12" s="3" t="s">
        <v>46</v>
      </c>
      <c r="AT12" s="3" t="s">
        <v>46</v>
      </c>
      <c r="AU12" s="3" t="s">
        <v>46</v>
      </c>
      <c r="AV12" s="3" t="s">
        <v>46</v>
      </c>
      <c r="AW12" s="3" t="s">
        <v>46</v>
      </c>
      <c r="AX12" s="3" t="s">
        <v>46</v>
      </c>
      <c r="AY12" s="3" t="s">
        <v>46</v>
      </c>
      <c r="AZ12" s="3" t="s">
        <v>46</v>
      </c>
      <c r="BA12" s="3" t="s">
        <v>46</v>
      </c>
      <c r="BB12" s="3" t="s">
        <v>46</v>
      </c>
      <c r="BC12" s="3" t="s">
        <v>46</v>
      </c>
      <c r="BD12" s="3" t="s">
        <v>46</v>
      </c>
      <c r="BE12" s="3" t="s">
        <v>46</v>
      </c>
      <c r="BF12" s="3" t="s">
        <v>46</v>
      </c>
      <c r="BG12" s="3" t="s">
        <v>46</v>
      </c>
      <c r="BH12" s="3" t="s">
        <v>46</v>
      </c>
      <c r="BI12" s="3" t="s">
        <v>46</v>
      </c>
      <c r="BJ12" s="3" t="s">
        <v>46</v>
      </c>
      <c r="BK12" s="3" t="s">
        <v>46</v>
      </c>
      <c r="BL12" s="3" t="s">
        <v>46</v>
      </c>
      <c r="BM12" s="3" t="s">
        <v>46</v>
      </c>
      <c r="BN12" s="3" t="s">
        <v>46</v>
      </c>
      <c r="BO12" s="3" t="s">
        <v>46</v>
      </c>
      <c r="BP12" s="3" t="s">
        <v>46</v>
      </c>
      <c r="BQ12" s="3" t="s">
        <v>46</v>
      </c>
      <c r="BR12" s="3" t="s">
        <v>46</v>
      </c>
      <c r="BS12" s="3" cm="1">
        <f t="array" ref="BS12" xml:space="preserve"> 5 * (SUMPRODUCT( (M$6:V$6=1)*((M12:V12="Y") + (M12:V12="N")) * 2 ) +SUMPRODUCT( (M$6:V$6=2) * ((M12:V12="Y") + (M12:V12="N")) * 1 ) + SUMPRODUCT( (M$6:V$6=3)*((M12:V12="Y")+(M12:V12="N"))*1 ) +SUMPRODUCT( (M$6:V$6=4 ) * ((M12:V12="Y") + (M12:V12="N")) * 1 )+SUMPRODUCT( (M$6:V$6=5) * ((M12:V12="Y")+(M12:V12="N")) * 2 ))+1*(SUMPRODUCT( (X$6:BQ$6=1) * ((X12:BQ12="Y") + (X12:BQ12="N")) * 2 ) +SUMPRODUCT( (X$6:BQ$6=2 ) * ((X12:BQ12="Y") + (X12:BQ12="N")) * 1 ) +SUMPRODUCT( (X$6:BQ$6=3) * ((X12:BQ12="Y") + (X12:BQ12="N")) * 1 ) +SUMPRODUCT( (X$6:BQ$6=4) * ((X12:BQ12="Y") + (X12:BQ12="N")) * 1 ) + SUMPRODUCT( (X$6:BQ$6=5) * ((X12:BQ12="Y") + (X12:BQ12="N")) * 2 ))</f>
        <v>104</v>
      </c>
      <c r="BT12" s="3" cm="1">
        <f t="array" ref="BT12" xml:space="preserve"> 5 * (SUMPRODUCT( (M$6:V$6=1) * (M12:V12="Y") * 2 ) + SUMPRODUCT( (M$6:V$6=2) * (M12:V12="Y") * 1 ) +SUMPRODUCT( (M$6:V$6=3) * (M12:V12="Y") * 1 ) + SUMPRODUCT( (M$6:V$6=4) * (M12:V12="N") * 1 ) +SUMPRODUCT( (M$6:V$6=5) * (M12:V12="N") * 2 ))
+ (SUMPRODUCT( (X$6:BQ$6=1) * (X12:BQ12="Y") * 2 ) +SUMPRODUCT( (X$6:BQ$6=2) * (X12:BQ12="Y") * 1 ) +SUMPRODUCT( (X$6:BQ$6=3) * (X12:BQ12="Y") * 1 ) +SUMPRODUCT( (X$6:BQ$6=4) * (X12:BQ12="N") * 1 ) +SUMPRODUCT( (X$6:BQ$6=5) * (X12:BQ12="N") * 2 ))</f>
        <v>94</v>
      </c>
      <c r="BU12" s="3">
        <f t="shared" si="3"/>
        <v>0</v>
      </c>
      <c r="BV12" s="3">
        <f t="shared" si="0"/>
        <v>1</v>
      </c>
      <c r="BX12" s="3">
        <f xml:space="preserve"> 5 * (SUMPRODUCT( (M$6:N$6=1)*((M12:N12="Y") + (M12:N12="N")) * 2 ) +SUMPRODUCT( (M$6:N$6=2) * ((M12:N12="Y") + (M12:N12="N")) * 1 ) + SUMPRODUCT( (M$6:N$6=3)*((M12:N12="Y")+(M12:N12="N"))*1 ) +SUMPRODUCT( (M$6:N$6=4 ) * ((M12:N12="Y") + (M12:N12="N")) * 1 )+SUMPRODUCT( (M$6:N$6=5) * ((M12:N12="Y")+(M12:N12="N")) * 2 ))+1*(SUMPRODUCT( (X$6:AC$6=1) * ((X12:AC12="Y") + (X12:AC12="N")) * 2 ) +SUMPRODUCT( (X$6:AC$6=2 ) * ((X12:AC12="Y") + (X12:AC12="N")) * 1 ) +SUMPRODUCT( (X$6:AC$6=3) * ((X12:AC12="Y") + (X12:AC12="N")) * 1 ) +SUMPRODUCT( (X$6:AC$6=4) * ((X12:AC12="Y") + (X12:AC12="N")) * 1 ) + SUMPRODUCT( (X$6:AC$6=5) * ((X12:AC12="Y") + (X12:AC12="N")) * 2 ))</f>
        <v>17</v>
      </c>
      <c r="BY12" s="3">
        <f xml:space="preserve"> 5 * (SUMPRODUCT( (M$6:N$6=1) * (M12:N12="Y") * 2 ) + SUMPRODUCT( (M$6:N$6=2) * (M12:N12="Y") * 1 ) +SUMPRODUCT( (M$6:N$6=3) * (M12:N12="Y") * 1 ) + SUMPRODUCT( (M$6:N$6=4) * (M12:N12="N") * 1 ) +SUMPRODUCT( (M$6:N$6=5) * (M12:N12="N") * 2 ))
+ (SUMPRODUCT( (X$6:AC$6=1) * (X12:AC12="Y") * 2 ) +SUMPRODUCT( (X$6:AC$6=2) * (X12:AC12="Y") * 1 ) +SUMPRODUCT( (X$6:AC$6=3) * (X12:AC12="Y") * 1 ) +SUMPRODUCT( (X$6:AC$6=4) * (X12:AC12="N") * 1 ) +SUMPRODUCT( (X$6:AC$6=5) * (X12:AC12="N") * 2 ))</f>
        <v>17</v>
      </c>
      <c r="BZ12" s="3">
        <f>COUNTA(M12:N12)+COUNTA(X12:AC12)</f>
        <v>8</v>
      </c>
      <c r="CA12" s="3">
        <f xml:space="preserve"> 5 * (SUMPRODUCT( (O$6:R$6=1)*((O12:R12="Y") + (O12:R12="N")) * 2 ) +SUMPRODUCT( (O$6:R$6=2) * ((O12:R12="Y") + (O12:R12="N")) * 1 ) + SUMPRODUCT( (O$6:R$6=3)*((O12:R12="Y")+(O12:R12="N"))*1 ) +SUMPRODUCT( (O$6:R$6=4 ) * ((O12:R12="Y") + (O12:R12="N")) * 1 )+SUMPRODUCT( (O$6:R$6=5) * ((O12:R12="Y")+(O12:R12="N")) * 2 ))
+1*(SUMPRODUCT( (AD$6:AQ$6=1) * ((AD12:AQ12="Y") + (AD12:AQ12="N")) * 2 ) +SUMPRODUCT( (AD$6:AQ$6=2 ) * ((AD12:AQ12="Y") + (AD12:AQ12="N")) * 1 ) +SUMPRODUCT( (AD$6:AQ$6=3) * ((AD12:AQ12="Y") + (AD12:AQ12="N")) * 1 ) +SUMPRODUCT( (AD$6:AQ$6=4) * ((AD12:AQ12="Y") + (AD12:AQ12="N")) * 1 ) + SUMPRODUCT( (AD$6:AQ$6=5) * ((AD12:AQ12="Y") + (AD12:AQ12="N")) * 2 ))</f>
        <v>40</v>
      </c>
      <c r="CB12" s="3">
        <f xml:space="preserve"> 5 * (SUMPRODUCT( (O$6:R$6=1) * (O12:R12="Y") * 2 ) + SUMPRODUCT( (O$6:R$6=2) * (O12:R12="Y") * 1 ) +SUMPRODUCT( (O$6:R$6=3) * (O12:R12="Y") * 1 ) + SUMPRODUCT( (O$6:R$6=4) * (O12:R12="N") * 1 ) +SUMPRODUCT( (O$6:R$6=5) * (O12:R12="N") * 2 ))
+ (SUMPRODUCT( (AD$6:AQ$6=1) * (AD12:AQ12="Y") * 2 ) +SUMPRODUCT( (AD$6:AQ$6=2) * (AD12:AQ12="Y") * 1 ) +SUMPRODUCT( (AD$6:AQ$6=3) * (AD12:AQ12="Y") * 1 ) +SUMPRODUCT( (AD$6:AQ$6=4) * (AD12:AQ12="N") * 1 ) +SUMPRODUCT( (AD$6:AQ$6=5) * (AD12:AQ12="N") * 2 ))</f>
        <v>30</v>
      </c>
      <c r="CC12" s="3">
        <f>COUNTA(O12:R12)+COUNTA(AD12:AQ12)</f>
        <v>18</v>
      </c>
      <c r="CD12" s="3">
        <f>1*(SUMPRODUCT( (AR$6:AY$6=1) * ((AR12:AY12="Y") + (AR12:AY12="N")) * 2 ) +SUMPRODUCT( (AR$6:AY$6=2 ) * ((AR12:AY12="Y") + (AR12:AY12="N")) * 1 ) +SUMPRODUCT( (AR$6:AY$6=3) * ((AR12:AY12="Y") + (AR12:AY12="N")) * 1 ) +SUMPRODUCT( (AR$6:AY$6=4) * ((AR12:AY12="Y") + (AR12:AY12="N")) * 1 ) + SUMPRODUCT( (AR$6:AY$6=5) * ((AR12:AY12="Y") + (AR12:AY12="N")) * 2 ))</f>
        <v>8</v>
      </c>
      <c r="CE12" s="3">
        <f>(SUMPRODUCT( (AR$6:AY$6=1) * (AR12:AY12="Y") * 2 ) +SUMPRODUCT( (AR$6:AY$6=2) * (AR12:AY12="Y") * 1 ) +SUMPRODUCT( (AR$6:AY$6=3) * (AR12:AY12="Y") * 1 ) +SUMPRODUCT( (AR$6:AY$6=4) * (AR12:AY12="N") * 1 ) +SUMPRODUCT( (AR$6:AY$6=5) * (AR12:AY12="N") * 2 ))</f>
        <v>8</v>
      </c>
      <c r="CF12" s="3">
        <f>COUNTA(AR12:AY12)</f>
        <v>8</v>
      </c>
      <c r="CG12" s="3" cm="1">
        <f t="array" ref="CG12">5*(SUMPRODUCT((S$6=1)*((S12="Y")+(S12="N"))*2)+SUMPRODUCT((S$6=2)*((S12="Y")+(S12="N"))*1)+SUMPRODUCT((S$6=3)*((S12="Y")+(S12="N"))*1)+SUMPRODUCT((S$6=4)*((S12="Y")+(S12="N"))*1)+SUMPRODUCT((S$6=5)*((S12="Y")+(S12="N"))*2))+1*(SUMPRODUCT((AZ$6:BI$6=1)*((AZ12:BI12="Y")+(AZ12:BI12="N"))*2)+SUMPRODUCT((AZ$6:BI$6=2)*((AZ12:BI12="Y")+(AZ12:BI12="N"))*1)+SUMPRODUCT((AZ$6:BI$6=3)*((AZ12:BI12="Y")+(AZ12:BI12="N"))*1)+SUMPRODUCT((AZ$6:BI$6=4)*((AZ12:BI12="Y")+(AZ12:BI12="N"))*1)+SUMPRODUCT((AZ$6:BI$6=5)*((AZ12:BI12="Y")+(AZ12:BI12="N"))*2))</f>
        <v>15</v>
      </c>
      <c r="CH12" s="3" cm="1">
        <f t="array" ref="CH12">5*(SUMPRODUCT((S$6=1)*(S12="Y")*2)+SUMPRODUCT((S$6=2)*(S12="Y")*1)+SUMPRODUCT((S$6=3)*(S12="Y")*1)+SUMPRODUCT((S$6=4)*(S12="N")*1)+SUMPRODUCT((S$6=5)*(S12="N")*2))+(SUMPRODUCT((AZ$6:BI$6=1)*(AZ12:BI12="Y")*2)+SUMPRODUCT((AZ$6:BI$6=2)*(AZ12:BI12="Y")*1)+SUMPRODUCT((AZ$6:BI$6=3)*(AZ12:BI12="Y")*1)+SUMPRODUCT((AZ$6:BI$6=4)*(AZ12:BI12="N")*1)+SUMPRODUCT((AZ$6:BI$6=5)*(AZ12:BI12="N")*2))</f>
        <v>15</v>
      </c>
      <c r="CI12" s="3">
        <f>COUNTA(S12)+COUNTA(AZ12:BI12)</f>
        <v>11</v>
      </c>
      <c r="CJ12" s="3" cm="1">
        <f t="array" ref="CJ12">5*(SUMPRODUCT((T$6:V$6=1)*((T12:V12="Y")+(T12:V12="N"))*2)+SUMPRODUCT((T$6:V$6=2)*((T12:V12="Y")+(T12:V12="N"))*1)+SUMPRODUCT((T$6:V$6=3)*((T12:V12="Y")+(T12:V12="N"))*1)+SUMPRODUCT((T$6:V$6=4)*((T12:V12="Y")+(T12:V12="N"))*1)+SUMPRODUCT((T$6:V$6=5)*((T12:V12="Y")+(T12:V12="N"))*2))+1*(SUMPRODUCT((BJ$6:BQ$6=1)*((BJ12:BQ12="Y")+(BJ12:BQ12="N"))*2)+SUMPRODUCT((BJ$6:BQ$6=2)*((BJ12:BQ12="Y")+(BJ12:BQ12="N"))*1)+SUMPRODUCT((BJ$6:BQ$6=3)*((BJ12:BQ12="Y")+(BJ12:BQ12="N"))*1)+SUMPRODUCT((BJ$6:BQ$6=4)*((BJ12:BQ12="Y")+(BJ12:BQ12="N"))*1)+SUMPRODUCT((BJ$6:BQ$6=5)*((BJ12:BQ12="Y")+(BJ12:BQ12="N"))*2))</f>
        <v>24</v>
      </c>
      <c r="CK12" s="3" cm="1">
        <f t="array" ref="CK12">5*(SUMPRODUCT((T$6:V$6=1)*(T12:V12="Y")*2)+SUMPRODUCT((T$6:V$6=2)*(T12:V12="Y")*1)+SUMPRODUCT((T$6:V$6=3)*(T12:V12="Y")*1)+SUMPRODUCT((T$6:V$6=4)*(T12:V12="N")*1)+SUMPRODUCT((T$6:V$6=5)*(T12:V12="N")*2))+(SUMPRODUCT((BJ$6:BQ$6=1)*(BJ12:BQ12="Y")*2)+SUMPRODUCT((BJ$6:BQ$6=2)*(BJ12:BQ12="Y")*1)+SUMPRODUCT((BJ$6:BQ$6=3)*(BJ12:BQ12="Y")*1)+SUMPRODUCT((BJ$6:BQ$6=4)*(BJ12:BQ12="N")*1)+SUMPRODUCT((BJ$6:BQ$6=5)*(BJ12:BQ12="N")*2))</f>
        <v>24</v>
      </c>
      <c r="CL12" s="3">
        <f t="shared" si="4"/>
        <v>11</v>
      </c>
      <c r="CM12" s="19" t="e">
        <f>SUM(COUNTIF(M12, $H$128)*$H$137)+(COUNTIF(M12, $H$129)*$H$137)+(COUNTIF(#REF!, $H$128)*$H$135)+(COUNTIF(#REF!, $H$129)*$H$135)</f>
        <v>#REF!</v>
      </c>
      <c r="CN12" s="19" t="e">
        <f>SUM(COUNTIF(M12, $H$128)*$H$137)+(COUNTIF(#REF!, $H$128)*$H$135)</f>
        <v>#REF!</v>
      </c>
      <c r="CO12" s="19">
        <f>COUNTA(M12)+COUNTA(#REF!)</f>
        <v>2</v>
      </c>
      <c r="CP12" s="19" t="e">
        <f>SUM(COUNTIF(M12, $H$128)*$H$137)+(COUNTIF(M12, $H$129)*$H$137)+(COUNTIF(#REF!, $H$128)*$H$135)+(COUNTIF(#REF!, $H$129)*$H$135)</f>
        <v>#REF!</v>
      </c>
      <c r="CQ12" s="19" t="e">
        <f>SUM(COUNTIF(M12, $H$128)*$H$137)+(COUNTIF(#REF!, $H$128)*$H$135)</f>
        <v>#REF!</v>
      </c>
      <c r="CR12" s="19">
        <f>COUNTA(M12)+COUNTA(#REF!)</f>
        <v>2</v>
      </c>
    </row>
    <row r="13" spans="1:96" ht="16" thickBot="1" x14ac:dyDescent="0.25">
      <c r="A13" s="14">
        <f>SUM((BT13/BS13)*100)</f>
        <v>89.583333333333343</v>
      </c>
      <c r="B13" s="14">
        <f t="shared" si="5"/>
        <v>100</v>
      </c>
      <c r="C13" s="14">
        <f t="shared" si="6"/>
        <v>75</v>
      </c>
      <c r="D13" s="14">
        <f t="shared" si="7"/>
        <v>100</v>
      </c>
      <c r="E13" s="14">
        <f t="shared" si="1"/>
        <v>100</v>
      </c>
      <c r="F13" s="14">
        <f t="shared" si="2"/>
        <v>100</v>
      </c>
      <c r="G13" s="14"/>
      <c r="H13" s="3" t="s">
        <v>41</v>
      </c>
      <c r="I13" s="3" t="s">
        <v>55</v>
      </c>
      <c r="J13" s="3" t="s">
        <v>56</v>
      </c>
      <c r="K13" s="17" t="s">
        <v>57</v>
      </c>
      <c r="L13" s="18" t="s">
        <v>45</v>
      </c>
      <c r="M13" s="3" t="s">
        <v>46</v>
      </c>
      <c r="N13" s="3" t="s">
        <v>46</v>
      </c>
      <c r="O13" s="3" t="s">
        <v>46</v>
      </c>
      <c r="P13" s="3" t="s">
        <v>46</v>
      </c>
      <c r="Q13" s="3" t="s">
        <v>46</v>
      </c>
      <c r="R13" s="3" t="s">
        <v>46</v>
      </c>
      <c r="S13" s="3" t="s">
        <v>46</v>
      </c>
      <c r="T13" s="3" t="s">
        <v>46</v>
      </c>
      <c r="U13" s="3" t="s">
        <v>46</v>
      </c>
      <c r="V13" s="3" t="s">
        <v>58</v>
      </c>
      <c r="W13" s="3" t="s">
        <v>46</v>
      </c>
      <c r="X13" s="3" t="s">
        <v>46</v>
      </c>
      <c r="Y13" s="3" t="s">
        <v>46</v>
      </c>
      <c r="Z13" s="3" t="s">
        <v>58</v>
      </c>
      <c r="AA13" s="3" t="s">
        <v>46</v>
      </c>
      <c r="AB13" s="3" t="s">
        <v>46</v>
      </c>
      <c r="AC13" s="3" t="s">
        <v>46</v>
      </c>
      <c r="AD13" s="3" t="s">
        <v>46</v>
      </c>
      <c r="AE13" s="3" t="s">
        <v>46</v>
      </c>
      <c r="AF13" s="3" t="s">
        <v>46</v>
      </c>
      <c r="AG13" s="3" t="s">
        <v>46</v>
      </c>
      <c r="AH13" s="3" t="s">
        <v>46</v>
      </c>
      <c r="AI13" s="3" t="s">
        <v>46</v>
      </c>
      <c r="AJ13" s="3" t="s">
        <v>46</v>
      </c>
      <c r="AK13" s="3" t="s">
        <v>46</v>
      </c>
      <c r="AL13" s="3" t="s">
        <v>46</v>
      </c>
      <c r="AM13" s="3" t="s">
        <v>46</v>
      </c>
      <c r="AN13" s="3" t="s">
        <v>46</v>
      </c>
      <c r="AO13" s="3" t="s">
        <v>46</v>
      </c>
      <c r="AP13" s="3" t="s">
        <v>46</v>
      </c>
      <c r="AQ13" s="3" t="s">
        <v>46</v>
      </c>
      <c r="AR13" s="3" t="s">
        <v>46</v>
      </c>
      <c r="AS13" s="3" t="s">
        <v>46</v>
      </c>
      <c r="AT13" s="3" t="s">
        <v>46</v>
      </c>
      <c r="AU13" s="3" t="s">
        <v>46</v>
      </c>
      <c r="AV13" s="3" t="s">
        <v>46</v>
      </c>
      <c r="AW13" s="3" t="s">
        <v>46</v>
      </c>
      <c r="AX13" s="3" t="s">
        <v>46</v>
      </c>
      <c r="AY13" s="3" t="s">
        <v>46</v>
      </c>
      <c r="AZ13" s="3" t="s">
        <v>46</v>
      </c>
      <c r="BA13" s="3" t="s">
        <v>46</v>
      </c>
      <c r="BB13" s="3" t="s">
        <v>46</v>
      </c>
      <c r="BC13" s="3" t="s">
        <v>46</v>
      </c>
      <c r="BD13" s="3" t="s">
        <v>46</v>
      </c>
      <c r="BE13" s="3" t="s">
        <v>46</v>
      </c>
      <c r="BF13" s="3" t="s">
        <v>46</v>
      </c>
      <c r="BG13" s="3" t="s">
        <v>46</v>
      </c>
      <c r="BH13" s="3" t="s">
        <v>46</v>
      </c>
      <c r="BI13" s="3" t="s">
        <v>46</v>
      </c>
      <c r="BJ13" s="3" t="s">
        <v>58</v>
      </c>
      <c r="BK13" s="3" t="s">
        <v>46</v>
      </c>
      <c r="BL13" s="3" t="s">
        <v>46</v>
      </c>
      <c r="BM13" s="3" t="s">
        <v>46</v>
      </c>
      <c r="BN13" s="3" t="s">
        <v>58</v>
      </c>
      <c r="BO13" s="3" t="s">
        <v>46</v>
      </c>
      <c r="BP13" s="3" t="s">
        <v>46</v>
      </c>
      <c r="BQ13" s="3" t="s">
        <v>46</v>
      </c>
      <c r="BR13" s="3" t="s">
        <v>46</v>
      </c>
      <c r="BS13" s="3" cm="1">
        <f t="array" ref="BS13" xml:space="preserve"> 5 * (SUMPRODUCT( (M$6:V$6=1)*((M13:V13="Y") + (M13:V13="N")) * 2 ) +SUMPRODUCT( (M$6:V$6=2) * ((M13:V13="Y") + (M13:V13="N")) * 1 ) + SUMPRODUCT( (M$6:V$6=3)*((M13:V13="Y")+(M13:V13="N"))*1 ) +SUMPRODUCT( (M$6:V$6=4 ) * ((M13:V13="Y") + (M13:V13="N")) * 1 )+SUMPRODUCT( (M$6:V$6=5) * ((M13:V13="Y")+(M13:V13="N")) * 2 ))+1*(SUMPRODUCT( (X$6:BQ$6=1) * ((X13:BQ13="Y") + (X13:BQ13="N")) * 2 ) +SUMPRODUCT( (X$6:BQ$6=2 ) * ((X13:BQ13="Y") + (X13:BQ13="N")) * 1 ) +SUMPRODUCT( (X$6:BQ$6=3) * ((X13:BQ13="Y") + (X13:BQ13="N")) * 1 ) +SUMPRODUCT( (X$6:BQ$6=4) * ((X13:BQ13="Y") + (X13:BQ13="N")) * 1 ) + SUMPRODUCT( (X$6:BQ$6=5) * ((X13:BQ13="Y") + (X13:BQ13="N")) * 2 ))</f>
        <v>96</v>
      </c>
      <c r="BT13" s="3" cm="1">
        <f t="array" ref="BT13" xml:space="preserve"> 5 * (SUMPRODUCT( (M$6:V$6=1) * (M13:V13="Y") * 2 ) + SUMPRODUCT( (M$6:V$6=2) * (M13:V13="Y") * 1 ) +SUMPRODUCT( (M$6:V$6=3) * (M13:V13="Y") * 1 ) + SUMPRODUCT( (M$6:V$6=4) * (M13:V13="N") * 1 ) +SUMPRODUCT( (M$6:V$6=5) * (M13:V13="N") * 2 ))
+ (SUMPRODUCT( (X$6:BQ$6=1) * (X13:BQ13="Y") * 2 ) +SUMPRODUCT( (X$6:BQ$6=2) * (X13:BQ13="Y") * 1 ) +SUMPRODUCT( (X$6:BQ$6=3) * (X13:BQ13="Y") * 1 ) +SUMPRODUCT( (X$6:BQ$6=4) * (X13:BQ13="N") * 1 ) +SUMPRODUCT( (X$6:BQ$6=5) * (X13:BQ13="N") * 2 ))</f>
        <v>86</v>
      </c>
      <c r="BU13" s="3">
        <f t="shared" si="3"/>
        <v>8</v>
      </c>
      <c r="BV13" s="3">
        <f t="shared" si="0"/>
        <v>1</v>
      </c>
      <c r="BX13" s="3">
        <f xml:space="preserve"> 5 * (SUMPRODUCT( (M$6:N$6=1)*((M13:N13="Y") + (M13:N13="N")) * 2 ) +SUMPRODUCT( (M$6:N$6=2) * ((M13:N13="Y") + (M13:N13="N")) * 1 ) + SUMPRODUCT( (M$6:N$6=3)*((M13:N13="Y")+(M13:N13="N"))*1 ) +SUMPRODUCT( (M$6:N$6=4 ) * ((M13:N13="Y") + (M13:N13="N")) * 1 )+SUMPRODUCT( (M$6:N$6=5) * ((M13:N13="Y")+(M13:N13="N")) * 2 ))+1*(SUMPRODUCT( (X$6:AC$6=1) * ((X13:AC13="Y") + (X13:AC13="N")) * 2 ) +SUMPRODUCT( (X$6:AC$6=2 ) * ((X13:AC13="Y") + (X13:AC13="N")) * 1 ) +SUMPRODUCT( (X$6:AC$6=3) * ((X13:AC13="Y") + (X13:AC13="N")) * 1 ) +SUMPRODUCT( (X$6:AC$6=4) * ((X13:AC13="Y") + (X13:AC13="N")) * 1 ) + SUMPRODUCT( (X$6:AC$6=5) * ((X13:AC13="Y") + (X13:AC13="N")) * 2 ))</f>
        <v>16</v>
      </c>
      <c r="BY13" s="3">
        <f xml:space="preserve"> 5 * (SUMPRODUCT( (M$6:N$6=1) * (M13:N13="Y") * 2 ) + SUMPRODUCT( (M$6:N$6=2) * (M13:N13="Y") * 1 ) +SUMPRODUCT( (M$6:N$6=3) * (M13:N13="Y") * 1 ) + SUMPRODUCT( (M$6:N$6=4) * (M13:N13="N") * 1 ) +SUMPRODUCT( (M$6:N$6=5) * (M13:N13="N") * 2 ))
+ (SUMPRODUCT( (X$6:AC$6=1) * (X13:AC13="Y") * 2 ) +SUMPRODUCT( (X$6:AC$6=2) * (X13:AC13="Y") * 1 ) +SUMPRODUCT( (X$6:AC$6=3) * (X13:AC13="Y") * 1 ) +SUMPRODUCT( (X$6:AC$6=4) * (X13:AC13="N") * 1 ) +SUMPRODUCT( (X$6:AC$6=5) * (X13:AC13="N") * 2 ))</f>
        <v>16</v>
      </c>
      <c r="BZ13" s="3">
        <f>COUNTA(M13:N13)+COUNTA(X13:AC13)</f>
        <v>8</v>
      </c>
      <c r="CA13" s="3">
        <f xml:space="preserve"> 5 * (SUMPRODUCT( (O$6:R$6=1)*((O13:R13="Y") + (O13:R13="N")) * 2 ) +SUMPRODUCT( (O$6:R$6=2) * ((O13:R13="Y") + (O13:R13="N")) * 1 ) + SUMPRODUCT( (O$6:R$6=3)*((O13:R13="Y")+(O13:R13="N"))*1 ) +SUMPRODUCT( (O$6:R$6=4 ) * ((O13:R13="Y") + (O13:R13="N")) * 1 )+SUMPRODUCT( (O$6:R$6=5) * ((O13:R13="Y")+(O13:R13="N")) * 2 ))
+1*(SUMPRODUCT( (AD$6:AQ$6=1) * ((AD13:AQ13="Y") + (AD13:AQ13="N")) * 2 ) +SUMPRODUCT( (AD$6:AQ$6=2 ) * ((AD13:AQ13="Y") + (AD13:AQ13="N")) * 1 ) +SUMPRODUCT( (AD$6:AQ$6=3) * ((AD13:AQ13="Y") + (AD13:AQ13="N")) * 1 ) +SUMPRODUCT( (AD$6:AQ$6=4) * ((AD13:AQ13="Y") + (AD13:AQ13="N")) * 1 ) + SUMPRODUCT( (AD$6:AQ$6=5) * ((AD13:AQ13="Y") + (AD13:AQ13="N")) * 2 ))</f>
        <v>40</v>
      </c>
      <c r="CB13" s="3">
        <f xml:space="preserve"> 5 * (SUMPRODUCT( (O$6:R$6=1) * (O13:R13="Y") * 2 ) + SUMPRODUCT( (O$6:R$6=2) * (O13:R13="Y") * 1 ) +SUMPRODUCT( (O$6:R$6=3) * (O13:R13="Y") * 1 ) + SUMPRODUCT( (O$6:R$6=4) * (O13:R13="N") * 1 ) +SUMPRODUCT( (O$6:R$6=5) * (O13:R13="N") * 2 ))
+ (SUMPRODUCT( (AD$6:AQ$6=1) * (AD13:AQ13="Y") * 2 ) +SUMPRODUCT( (AD$6:AQ$6=2) * (AD13:AQ13="Y") * 1 ) +SUMPRODUCT( (AD$6:AQ$6=3) * (AD13:AQ13="Y") * 1 ) +SUMPRODUCT( (AD$6:AQ$6=4) * (AD13:AQ13="N") * 1 ) +SUMPRODUCT( (AD$6:AQ$6=5) * (AD13:AQ13="N") * 2 ))</f>
        <v>30</v>
      </c>
      <c r="CC13" s="3">
        <f>COUNTA(O13:R13)+COUNTA(AD13:AQ13)</f>
        <v>18</v>
      </c>
      <c r="CD13" s="3">
        <f>1*(SUMPRODUCT( (AR$6:AY$6=1) * ((AR13:AY13="Y") + (AR13:AY13="N")) * 2 ) +SUMPRODUCT( (AR$6:AY$6=2 ) * ((AR13:AY13="Y") + (AR13:AY13="N")) * 1 ) +SUMPRODUCT( (AR$6:AY$6=3) * ((AR13:AY13="Y") + (AR13:AY13="N")) * 1 ) +SUMPRODUCT( (AR$6:AY$6=4) * ((AR13:AY13="Y") + (AR13:AY13="N")) * 1 ) + SUMPRODUCT( (AR$6:AY$6=5) * ((AR13:AY13="Y") + (AR13:AY13="N")) * 2 ))</f>
        <v>8</v>
      </c>
      <c r="CE13" s="3">
        <f>(SUMPRODUCT( (AR$6:AY$6=1) * (AR13:AY13="Y") * 2 ) +SUMPRODUCT( (AR$6:AY$6=2) * (AR13:AY13="Y") * 1 ) +SUMPRODUCT( (AR$6:AY$6=3) * (AR13:AY13="Y") * 1 ) +SUMPRODUCT( (AR$6:AY$6=4) * (AR13:AY13="N") * 1 ) +SUMPRODUCT( (AR$6:AY$6=5) * (AR13:AY13="N") * 2 ))</f>
        <v>8</v>
      </c>
      <c r="CF13" s="3">
        <f>COUNTA(AR13:AY13)</f>
        <v>8</v>
      </c>
      <c r="CG13" s="3" cm="1">
        <f t="array" ref="CG13">5*(SUMPRODUCT((S$6=1)*((S13="Y")+(S13="N"))*2)+SUMPRODUCT((S$6=2)*((S13="Y")+(S13="N"))*1)+SUMPRODUCT((S$6=3)*((S13="Y")+(S13="N"))*1)+SUMPRODUCT((S$6=4)*((S13="Y")+(S13="N"))*1)+SUMPRODUCT((S$6=5)*((S13="Y")+(S13="N"))*2))+1*(SUMPRODUCT((AZ$6:BI$6=1)*((AZ13:BI13="Y")+(AZ13:BI13="N"))*2)+SUMPRODUCT((AZ$6:BI$6=2)*((AZ13:BI13="Y")+(AZ13:BI13="N"))*1)+SUMPRODUCT((AZ$6:BI$6=3)*((AZ13:BI13="Y")+(AZ13:BI13="N"))*1)+SUMPRODUCT((AZ$6:BI$6=4)*((AZ13:BI13="Y")+(AZ13:BI13="N"))*1)+SUMPRODUCT((AZ$6:BI$6=5)*((AZ13:BI13="Y")+(AZ13:BI13="N"))*2))</f>
        <v>15</v>
      </c>
      <c r="CH13" s="3" cm="1">
        <f t="array" ref="CH13">5*(SUMPRODUCT((S$6=1)*(S13="Y")*2)+SUMPRODUCT((S$6=2)*(S13="Y")*1)+SUMPRODUCT((S$6=3)*(S13="Y")*1)+SUMPRODUCT((S$6=4)*(S13="N")*1)+SUMPRODUCT((S$6=5)*(S13="N")*2))+(SUMPRODUCT((AZ$6:BI$6=1)*(AZ13:BI13="Y")*2)+SUMPRODUCT((AZ$6:BI$6=2)*(AZ13:BI13="Y")*1)+SUMPRODUCT((AZ$6:BI$6=3)*(AZ13:BI13="Y")*1)+SUMPRODUCT((AZ$6:BI$6=4)*(AZ13:BI13="N")*1)+SUMPRODUCT((AZ$6:BI$6=5)*(AZ13:BI13="N")*2))</f>
        <v>15</v>
      </c>
      <c r="CI13" s="3">
        <f>COUNTA(S13)+COUNTA(AZ13:BI13)</f>
        <v>11</v>
      </c>
      <c r="CJ13" s="3" cm="1">
        <f t="array" ref="CJ13">5*(SUMPRODUCT((T$6:V$6=1)*((T13:V13="Y")+(T13:V13="N"))*2)+SUMPRODUCT((T$6:V$6=2)*((T13:V13="Y")+(T13:V13="N"))*1)+SUMPRODUCT((T$6:V$6=3)*((T13:V13="Y")+(T13:V13="N"))*1)+SUMPRODUCT((T$6:V$6=4)*((T13:V13="Y")+(T13:V13="N"))*1)+SUMPRODUCT((T$6:V$6=5)*((T13:V13="Y")+(T13:V13="N"))*2))+1*(SUMPRODUCT((BJ$6:BQ$6=1)*((BJ13:BQ13="Y")+(BJ13:BQ13="N"))*2)+SUMPRODUCT((BJ$6:BQ$6=2)*((BJ13:BQ13="Y")+(BJ13:BQ13="N"))*1)+SUMPRODUCT((BJ$6:BQ$6=3)*((BJ13:BQ13="Y")+(BJ13:BQ13="N"))*1)+SUMPRODUCT((BJ$6:BQ$6=4)*((BJ13:BQ13="Y")+(BJ13:BQ13="N"))*1)+SUMPRODUCT((BJ$6:BQ$6=5)*((BJ13:BQ13="Y")+(BJ13:BQ13="N"))*2))</f>
        <v>17</v>
      </c>
      <c r="CK13" s="3" cm="1">
        <f t="array" ref="CK13">5*(SUMPRODUCT((T$6:V$6=1)*(T13:V13="Y")*2)+SUMPRODUCT((T$6:V$6=2)*(T13:V13="Y")*1)+SUMPRODUCT((T$6:V$6=3)*(T13:V13="Y")*1)+SUMPRODUCT((T$6:V$6=4)*(T13:V13="N")*1)+SUMPRODUCT((T$6:V$6=5)*(T13:V13="N")*2))+(SUMPRODUCT((BJ$6:BQ$6=1)*(BJ13:BQ13="Y")*2)+SUMPRODUCT((BJ$6:BQ$6=2)*(BJ13:BQ13="Y")*1)+SUMPRODUCT((BJ$6:BQ$6=3)*(BJ13:BQ13="Y")*1)+SUMPRODUCT((BJ$6:BQ$6=4)*(BJ13:BQ13="N")*1)+SUMPRODUCT((BJ$6:BQ$6=5)*(BJ13:BQ13="N")*2))</f>
        <v>17</v>
      </c>
      <c r="CL13" s="3">
        <f t="shared" si="4"/>
        <v>11</v>
      </c>
      <c r="CM13" s="19" t="e">
        <f>SUM(COUNTIF(M13, $H$128)*$H$137)+(COUNTIF(M13, $H$129)*$H$137)+(COUNTIF(#REF!, $H$128)*$H$135)+(COUNTIF(#REF!, $H$129)*$H$135)</f>
        <v>#REF!</v>
      </c>
      <c r="CN13" s="19" t="e">
        <f>SUM(COUNTIF(M13, $H$128)*$H$137)+(COUNTIF(#REF!, $H$128)*$H$135)</f>
        <v>#REF!</v>
      </c>
      <c r="CO13" s="19">
        <f>COUNTA(M13)+COUNTA(#REF!)</f>
        <v>2</v>
      </c>
      <c r="CP13" s="19" t="e">
        <f>SUM(COUNTIF(M13, $H$128)*$H$137)+(COUNTIF(M13, $H$129)*$H$137)+(COUNTIF(#REF!, $H$128)*$H$135)+(COUNTIF(#REF!, $H$129)*$H$135)</f>
        <v>#REF!</v>
      </c>
      <c r="CQ13" s="19" t="e">
        <f>SUM(COUNTIF(M13, $H$128)*$H$137)+(COUNTIF(#REF!, $H$128)*$H$135)</f>
        <v>#REF!</v>
      </c>
      <c r="CR13" s="19">
        <f>COUNTA(M13)+COUNTA(#REF!)</f>
        <v>2</v>
      </c>
    </row>
    <row r="14" spans="1:96" ht="16" thickBot="1" x14ac:dyDescent="0.25">
      <c r="A14" s="14">
        <f>SUM((BT14/BS14)*100)</f>
        <v>89.898989898989896</v>
      </c>
      <c r="B14" s="14">
        <f t="shared" si="5"/>
        <v>100</v>
      </c>
      <c r="C14" s="14">
        <f t="shared" si="6"/>
        <v>75</v>
      </c>
      <c r="D14" s="14">
        <f t="shared" si="7"/>
        <v>100</v>
      </c>
      <c r="E14" s="14">
        <f t="shared" si="1"/>
        <v>100</v>
      </c>
      <c r="F14" s="14">
        <f t="shared" si="2"/>
        <v>100</v>
      </c>
      <c r="G14" s="14"/>
      <c r="H14" s="3" t="s">
        <v>41</v>
      </c>
      <c r="I14" s="3" t="s">
        <v>59</v>
      </c>
      <c r="J14" s="3" t="s">
        <v>60</v>
      </c>
      <c r="K14" s="17" t="s">
        <v>61</v>
      </c>
      <c r="L14" s="18" t="s">
        <v>45</v>
      </c>
      <c r="M14" s="3" t="s">
        <v>46</v>
      </c>
      <c r="N14" s="3" t="s">
        <v>46</v>
      </c>
      <c r="O14" s="3" t="s">
        <v>46</v>
      </c>
      <c r="P14" s="3" t="s">
        <v>46</v>
      </c>
      <c r="Q14" s="3" t="s">
        <v>46</v>
      </c>
      <c r="R14" s="3" t="s">
        <v>46</v>
      </c>
      <c r="S14" s="3" t="s">
        <v>46</v>
      </c>
      <c r="T14" s="3" t="s">
        <v>46</v>
      </c>
      <c r="U14" s="3" t="s">
        <v>58</v>
      </c>
      <c r="V14" s="3" t="s">
        <v>46</v>
      </c>
      <c r="W14" s="3" t="s">
        <v>46</v>
      </c>
      <c r="X14" s="3" t="s">
        <v>46</v>
      </c>
      <c r="Y14" s="3" t="s">
        <v>46</v>
      </c>
      <c r="Z14" s="3" t="s">
        <v>46</v>
      </c>
      <c r="AA14" s="3" t="s">
        <v>46</v>
      </c>
      <c r="AB14" s="3" t="s">
        <v>46</v>
      </c>
      <c r="AC14" s="3" t="s">
        <v>46</v>
      </c>
      <c r="AD14" s="3" t="s">
        <v>46</v>
      </c>
      <c r="AE14" s="3" t="s">
        <v>46</v>
      </c>
      <c r="AF14" s="3" t="s">
        <v>46</v>
      </c>
      <c r="AG14" s="3" t="s">
        <v>46</v>
      </c>
      <c r="AH14" s="3" t="s">
        <v>46</v>
      </c>
      <c r="AI14" s="3" t="s">
        <v>46</v>
      </c>
      <c r="AJ14" s="3" t="s">
        <v>46</v>
      </c>
      <c r="AK14" s="3" t="s">
        <v>46</v>
      </c>
      <c r="AL14" s="3" t="s">
        <v>46</v>
      </c>
      <c r="AM14" s="3" t="s">
        <v>46</v>
      </c>
      <c r="AN14" s="3" t="s">
        <v>46</v>
      </c>
      <c r="AO14" s="3" t="s">
        <v>46</v>
      </c>
      <c r="AP14" s="3" t="s">
        <v>46</v>
      </c>
      <c r="AQ14" s="3" t="s">
        <v>46</v>
      </c>
      <c r="AR14" s="3" t="s">
        <v>46</v>
      </c>
      <c r="AS14" s="3" t="s">
        <v>46</v>
      </c>
      <c r="AT14" s="3" t="s">
        <v>46</v>
      </c>
      <c r="AU14" s="3" t="s">
        <v>46</v>
      </c>
      <c r="AV14" s="3" t="s">
        <v>46</v>
      </c>
      <c r="AW14" s="3" t="s">
        <v>46</v>
      </c>
      <c r="AX14" s="3" t="s">
        <v>46</v>
      </c>
      <c r="AY14" s="3" t="s">
        <v>46</v>
      </c>
      <c r="AZ14" s="3" t="s">
        <v>46</v>
      </c>
      <c r="BA14" s="3" t="s">
        <v>46</v>
      </c>
      <c r="BB14" s="3" t="s">
        <v>46</v>
      </c>
      <c r="BC14" s="3" t="s">
        <v>46</v>
      </c>
      <c r="BD14" s="3" t="s">
        <v>46</v>
      </c>
      <c r="BE14" s="3" t="s">
        <v>46</v>
      </c>
      <c r="BF14" s="3" t="s">
        <v>46</v>
      </c>
      <c r="BG14" s="3" t="s">
        <v>46</v>
      </c>
      <c r="BH14" s="3" t="s">
        <v>46</v>
      </c>
      <c r="BI14" s="3" t="s">
        <v>46</v>
      </c>
      <c r="BJ14" s="3" t="s">
        <v>46</v>
      </c>
      <c r="BK14" s="3" t="s">
        <v>46</v>
      </c>
      <c r="BL14" s="3" t="s">
        <v>46</v>
      </c>
      <c r="BM14" s="3" t="s">
        <v>46</v>
      </c>
      <c r="BN14" s="3" t="s">
        <v>46</v>
      </c>
      <c r="BO14" s="3" t="s">
        <v>46</v>
      </c>
      <c r="BP14" s="3" t="s">
        <v>46</v>
      </c>
      <c r="BQ14" s="3" t="s">
        <v>46</v>
      </c>
      <c r="BR14" s="3" t="s">
        <v>46</v>
      </c>
      <c r="BS14" s="3" cm="1">
        <f t="array" ref="BS14" xml:space="preserve"> 5 * (SUMPRODUCT( (M$6:V$6=1)*((M14:V14="Y") + (M14:V14="N")) * 2 ) +SUMPRODUCT( (M$6:V$6=2) * ((M14:V14="Y") + (M14:V14="N")) * 1 ) + SUMPRODUCT( (M$6:V$6=3)*((M14:V14="Y")+(M14:V14="N"))*1 ) +SUMPRODUCT( (M$6:V$6=4 ) * ((M14:V14="Y") + (M14:V14="N")) * 1 )+SUMPRODUCT( (M$6:V$6=5) * ((M14:V14="Y")+(M14:V14="N")) * 2 ))+1*(SUMPRODUCT( (X$6:BQ$6=1) * ((X14:BQ14="Y") + (X14:BQ14="N")) * 2 ) +SUMPRODUCT( (X$6:BQ$6=2 ) * ((X14:BQ14="Y") + (X14:BQ14="N")) * 1 ) +SUMPRODUCT( (X$6:BQ$6=3) * ((X14:BQ14="Y") + (X14:BQ14="N")) * 1 ) +SUMPRODUCT( (X$6:BQ$6=4) * ((X14:BQ14="Y") + (X14:BQ14="N")) * 1 ) + SUMPRODUCT( (X$6:BQ$6=5) * ((X14:BQ14="Y") + (X14:BQ14="N")) * 2 ))</f>
        <v>99</v>
      </c>
      <c r="BT14" s="3" cm="1">
        <f t="array" ref="BT14" xml:space="preserve"> 5 * (SUMPRODUCT( (M$6:V$6=1) * (M14:V14="Y") * 2 ) + SUMPRODUCT( (M$6:V$6=2) * (M14:V14="Y") * 1 ) +SUMPRODUCT( (M$6:V$6=3) * (M14:V14="Y") * 1 ) + SUMPRODUCT( (M$6:V$6=4) * (M14:V14="N") * 1 ) +SUMPRODUCT( (M$6:V$6=5) * (M14:V14="N") * 2 ))
+ (SUMPRODUCT( (X$6:BQ$6=1) * (X14:BQ14="Y") * 2 ) +SUMPRODUCT( (X$6:BQ$6=2) * (X14:BQ14="Y") * 1 ) +SUMPRODUCT( (X$6:BQ$6=3) * (X14:BQ14="Y") * 1 ) +SUMPRODUCT( (X$6:BQ$6=4) * (X14:BQ14="N") * 1 ) +SUMPRODUCT( (X$6:BQ$6=5) * (X14:BQ14="N") * 2 ))</f>
        <v>89</v>
      </c>
      <c r="BU14" s="3">
        <f t="shared" si="3"/>
        <v>5</v>
      </c>
      <c r="BV14" s="3">
        <f t="shared" si="0"/>
        <v>1</v>
      </c>
      <c r="BX14" s="3">
        <f xml:space="preserve"> 5 * (SUMPRODUCT( (M$6:N$6=1)*((M14:N14="Y") + (M14:N14="N")) * 2 ) +SUMPRODUCT( (M$6:N$6=2) * ((M14:N14="Y") + (M14:N14="N")) * 1 ) + SUMPRODUCT( (M$6:N$6=3)*((M14:N14="Y")+(M14:N14="N"))*1 ) +SUMPRODUCT( (M$6:N$6=4 ) * ((M14:N14="Y") + (M14:N14="N")) * 1 )+SUMPRODUCT( (M$6:N$6=5) * ((M14:N14="Y")+(M14:N14="N")) * 2 ))+1*(SUMPRODUCT( (X$6:AC$6=1) * ((X14:AC14="Y") + (X14:AC14="N")) * 2 ) +SUMPRODUCT( (X$6:AC$6=2 ) * ((X14:AC14="Y") + (X14:AC14="N")) * 1 ) +SUMPRODUCT( (X$6:AC$6=3) * ((X14:AC14="Y") + (X14:AC14="N")) * 1 ) +SUMPRODUCT( (X$6:AC$6=4) * ((X14:AC14="Y") + (X14:AC14="N")) * 1 ) + SUMPRODUCT( (X$6:AC$6=5) * ((X14:AC14="Y") + (X14:AC14="N")) * 2 ))</f>
        <v>17</v>
      </c>
      <c r="BY14" s="3">
        <f xml:space="preserve"> 5 * (SUMPRODUCT( (M$6:N$6=1) * (M14:N14="Y") * 2 ) + SUMPRODUCT( (M$6:N$6=2) * (M14:N14="Y") * 1 ) +SUMPRODUCT( (M$6:N$6=3) * (M14:N14="Y") * 1 ) + SUMPRODUCT( (M$6:N$6=4) * (M14:N14="N") * 1 ) +SUMPRODUCT( (M$6:N$6=5) * (M14:N14="N") * 2 ))
+ (SUMPRODUCT( (X$6:AC$6=1) * (X14:AC14="Y") * 2 ) +SUMPRODUCT( (X$6:AC$6=2) * (X14:AC14="Y") * 1 ) +SUMPRODUCT( (X$6:AC$6=3) * (X14:AC14="Y") * 1 ) +SUMPRODUCT( (X$6:AC$6=4) * (X14:AC14="N") * 1 ) +SUMPRODUCT( (X$6:AC$6=5) * (X14:AC14="N") * 2 ))</f>
        <v>17</v>
      </c>
      <c r="BZ14" s="3">
        <f>COUNTA(M14:N14)+COUNTA(X14:AC14)</f>
        <v>8</v>
      </c>
      <c r="CA14" s="3">
        <f xml:space="preserve"> 5 * (SUMPRODUCT( (O$6:R$6=1)*((O14:R14="Y") + (O14:R14="N")) * 2 ) +SUMPRODUCT( (O$6:R$6=2) * ((O14:R14="Y") + (O14:R14="N")) * 1 ) + SUMPRODUCT( (O$6:R$6=3)*((O14:R14="Y")+(O14:R14="N"))*1 ) +SUMPRODUCT( (O$6:R$6=4 ) * ((O14:R14="Y") + (O14:R14="N")) * 1 )+SUMPRODUCT( (O$6:R$6=5) * ((O14:R14="Y")+(O14:R14="N")) * 2 ))
+1*(SUMPRODUCT( (AD$6:AQ$6=1) * ((AD14:AQ14="Y") + (AD14:AQ14="N")) * 2 ) +SUMPRODUCT( (AD$6:AQ$6=2 ) * ((AD14:AQ14="Y") + (AD14:AQ14="N")) * 1 ) +SUMPRODUCT( (AD$6:AQ$6=3) * ((AD14:AQ14="Y") + (AD14:AQ14="N")) * 1 ) +SUMPRODUCT( (AD$6:AQ$6=4) * ((AD14:AQ14="Y") + (AD14:AQ14="N")) * 1 ) + SUMPRODUCT( (AD$6:AQ$6=5) * ((AD14:AQ14="Y") + (AD14:AQ14="N")) * 2 ))</f>
        <v>40</v>
      </c>
      <c r="CB14" s="3">
        <f xml:space="preserve"> 5 * (SUMPRODUCT( (O$6:R$6=1) * (O14:R14="Y") * 2 ) + SUMPRODUCT( (O$6:R$6=2) * (O14:R14="Y") * 1 ) +SUMPRODUCT( (O$6:R$6=3) * (O14:R14="Y") * 1 ) + SUMPRODUCT( (O$6:R$6=4) * (O14:R14="N") * 1 ) +SUMPRODUCT( (O$6:R$6=5) * (O14:R14="N") * 2 ))
+ (SUMPRODUCT( (AD$6:AQ$6=1) * (AD14:AQ14="Y") * 2 ) +SUMPRODUCT( (AD$6:AQ$6=2) * (AD14:AQ14="Y") * 1 ) +SUMPRODUCT( (AD$6:AQ$6=3) * (AD14:AQ14="Y") * 1 ) +SUMPRODUCT( (AD$6:AQ$6=4) * (AD14:AQ14="N") * 1 ) +SUMPRODUCT( (AD$6:AQ$6=5) * (AD14:AQ14="N") * 2 ))</f>
        <v>30</v>
      </c>
      <c r="CC14" s="3">
        <f>COUNTA(O14:R14)+COUNTA(AD14:AQ14)</f>
        <v>18</v>
      </c>
      <c r="CD14" s="3">
        <f>1*(SUMPRODUCT( (AR$6:AY$6=1) * ((AR14:AY14="Y") + (AR14:AY14="N")) * 2 ) +SUMPRODUCT( (AR$6:AY$6=2 ) * ((AR14:AY14="Y") + (AR14:AY14="N")) * 1 ) +SUMPRODUCT( (AR$6:AY$6=3) * ((AR14:AY14="Y") + (AR14:AY14="N")) * 1 ) +SUMPRODUCT( (AR$6:AY$6=4) * ((AR14:AY14="Y") + (AR14:AY14="N")) * 1 ) + SUMPRODUCT( (AR$6:AY$6=5) * ((AR14:AY14="Y") + (AR14:AY14="N")) * 2 ))</f>
        <v>8</v>
      </c>
      <c r="CE14" s="3">
        <f>(SUMPRODUCT( (AR$6:AY$6=1) * (AR14:AY14="Y") * 2 ) +SUMPRODUCT( (AR$6:AY$6=2) * (AR14:AY14="Y") * 1 ) +SUMPRODUCT( (AR$6:AY$6=3) * (AR14:AY14="Y") * 1 ) +SUMPRODUCT( (AR$6:AY$6=4) * (AR14:AY14="N") * 1 ) +SUMPRODUCT( (AR$6:AY$6=5) * (AR14:AY14="N") * 2 ))</f>
        <v>8</v>
      </c>
      <c r="CF14" s="3">
        <f>COUNTA(AR14:AY14)</f>
        <v>8</v>
      </c>
      <c r="CG14" s="3" cm="1">
        <f t="array" ref="CG14">5*(SUMPRODUCT((S$6=1)*((S14="Y")+(S14="N"))*2)+SUMPRODUCT((S$6=2)*((S14="Y")+(S14="N"))*1)+SUMPRODUCT((S$6=3)*((S14="Y")+(S14="N"))*1)+SUMPRODUCT((S$6=4)*((S14="Y")+(S14="N"))*1)+SUMPRODUCT((S$6=5)*((S14="Y")+(S14="N"))*2))+1*(SUMPRODUCT((AZ$6:BI$6=1)*((AZ14:BI14="Y")+(AZ14:BI14="N"))*2)+SUMPRODUCT((AZ$6:BI$6=2)*((AZ14:BI14="Y")+(AZ14:BI14="N"))*1)+SUMPRODUCT((AZ$6:BI$6=3)*((AZ14:BI14="Y")+(AZ14:BI14="N"))*1)+SUMPRODUCT((AZ$6:BI$6=4)*((AZ14:BI14="Y")+(AZ14:BI14="N"))*1)+SUMPRODUCT((AZ$6:BI$6=5)*((AZ14:BI14="Y")+(AZ14:BI14="N"))*2))</f>
        <v>15</v>
      </c>
      <c r="CH14" s="3" cm="1">
        <f t="array" ref="CH14">5*(SUMPRODUCT((S$6=1)*(S14="Y")*2)+SUMPRODUCT((S$6=2)*(S14="Y")*1)+SUMPRODUCT((S$6=3)*(S14="Y")*1)+SUMPRODUCT((S$6=4)*(S14="N")*1)+SUMPRODUCT((S$6=5)*(S14="N")*2))+(SUMPRODUCT((AZ$6:BI$6=1)*(AZ14:BI14="Y")*2)+SUMPRODUCT((AZ$6:BI$6=2)*(AZ14:BI14="Y")*1)+SUMPRODUCT((AZ$6:BI$6=3)*(AZ14:BI14="Y")*1)+SUMPRODUCT((AZ$6:BI$6=4)*(AZ14:BI14="N")*1)+SUMPRODUCT((AZ$6:BI$6=5)*(AZ14:BI14="N")*2))</f>
        <v>15</v>
      </c>
      <c r="CI14" s="3">
        <f>COUNTA(S14)+COUNTA(AZ14:BI14)</f>
        <v>11</v>
      </c>
      <c r="CJ14" s="3" cm="1">
        <f t="array" ref="CJ14">5*(SUMPRODUCT((T$6:V$6=1)*((T14:V14="Y")+(T14:V14="N"))*2)+SUMPRODUCT((T$6:V$6=2)*((T14:V14="Y")+(T14:V14="N"))*1)+SUMPRODUCT((T$6:V$6=3)*((T14:V14="Y")+(T14:V14="N"))*1)+SUMPRODUCT((T$6:V$6=4)*((T14:V14="Y")+(T14:V14="N"))*1)+SUMPRODUCT((T$6:V$6=5)*((T14:V14="Y")+(T14:V14="N"))*2))+1*(SUMPRODUCT((BJ$6:BQ$6=1)*((BJ14:BQ14="Y")+(BJ14:BQ14="N"))*2)+SUMPRODUCT((BJ$6:BQ$6=2)*((BJ14:BQ14="Y")+(BJ14:BQ14="N"))*1)+SUMPRODUCT((BJ$6:BQ$6=3)*((BJ14:BQ14="Y")+(BJ14:BQ14="N"))*1)+SUMPRODUCT((BJ$6:BQ$6=4)*((BJ14:BQ14="Y")+(BJ14:BQ14="N"))*1)+SUMPRODUCT((BJ$6:BQ$6=5)*((BJ14:BQ14="Y")+(BJ14:BQ14="N"))*2))</f>
        <v>19</v>
      </c>
      <c r="CK14" s="3" cm="1">
        <f t="array" ref="CK14">5*(SUMPRODUCT((T$6:V$6=1)*(T14:V14="Y")*2)+SUMPRODUCT((T$6:V$6=2)*(T14:V14="Y")*1)+SUMPRODUCT((T$6:V$6=3)*(T14:V14="Y")*1)+SUMPRODUCT((T$6:V$6=4)*(T14:V14="N")*1)+SUMPRODUCT((T$6:V$6=5)*(T14:V14="N")*2))+(SUMPRODUCT((BJ$6:BQ$6=1)*(BJ14:BQ14="Y")*2)+SUMPRODUCT((BJ$6:BQ$6=2)*(BJ14:BQ14="Y")*1)+SUMPRODUCT((BJ$6:BQ$6=3)*(BJ14:BQ14="Y")*1)+SUMPRODUCT((BJ$6:BQ$6=4)*(BJ14:BQ14="N")*1)+SUMPRODUCT((BJ$6:BQ$6=5)*(BJ14:BQ14="N")*2))</f>
        <v>19</v>
      </c>
      <c r="CL14" s="3">
        <f t="shared" si="4"/>
        <v>11</v>
      </c>
      <c r="CM14" s="19" t="e">
        <f>SUM(COUNTIF(M14, $H$128)*$H$137)+(COUNTIF(M14, $H$129)*$H$137)+(COUNTIF(#REF!, $H$128)*$H$135)+(COUNTIF(#REF!, $H$129)*$H$135)</f>
        <v>#REF!</v>
      </c>
      <c r="CN14" s="19" t="e">
        <f>SUM(COUNTIF(M14, $H$128)*$H$137)+(COUNTIF(#REF!, $H$128)*$H$135)</f>
        <v>#REF!</v>
      </c>
      <c r="CO14" s="19">
        <f>COUNTA(M14)+COUNTA(#REF!)</f>
        <v>2</v>
      </c>
      <c r="CP14" s="19" t="e">
        <f>SUM(COUNTIF(M14, $H$128)*$H$137)+(COUNTIF(M14, $H$129)*$H$137)+(COUNTIF(#REF!, $H$128)*$H$135)+(COUNTIF(#REF!, $H$129)*$H$135)</f>
        <v>#REF!</v>
      </c>
      <c r="CQ14" s="19" t="e">
        <f>SUM(COUNTIF(M14, $H$128)*$H$137)+(COUNTIF(#REF!, $H$128)*$H$135)</f>
        <v>#REF!</v>
      </c>
      <c r="CR14" s="19">
        <f>COUNTA(M14)+COUNTA(#REF!)</f>
        <v>2</v>
      </c>
    </row>
    <row r="15" spans="1:96" ht="16" thickBot="1" x14ac:dyDescent="0.25">
      <c r="A15" s="14">
        <f>SUM((BT15/BS15)*100)</f>
        <v>90.196078431372555</v>
      </c>
      <c r="B15" s="14">
        <f t="shared" si="5"/>
        <v>100</v>
      </c>
      <c r="C15" s="14">
        <f t="shared" si="6"/>
        <v>73.68421052631578</v>
      </c>
      <c r="D15" s="14">
        <f t="shared" si="7"/>
        <v>100</v>
      </c>
      <c r="E15" s="14">
        <f t="shared" si="1"/>
        <v>100</v>
      </c>
      <c r="F15" s="14">
        <f t="shared" si="2"/>
        <v>100</v>
      </c>
      <c r="G15" s="14"/>
      <c r="H15" s="3" t="s">
        <v>41</v>
      </c>
      <c r="I15" s="3" t="s">
        <v>62</v>
      </c>
      <c r="J15" s="3" t="s">
        <v>63</v>
      </c>
      <c r="K15" s="17" t="s">
        <v>64</v>
      </c>
      <c r="L15" s="18" t="s">
        <v>45</v>
      </c>
      <c r="M15" s="3" t="s">
        <v>46</v>
      </c>
      <c r="N15" s="3" t="s">
        <v>46</v>
      </c>
      <c r="O15" s="3" t="s">
        <v>46</v>
      </c>
      <c r="P15" s="3" t="s">
        <v>46</v>
      </c>
      <c r="Q15" s="3" t="s">
        <v>46</v>
      </c>
      <c r="R15" s="3" t="s">
        <v>46</v>
      </c>
      <c r="S15" s="3" t="s">
        <v>46</v>
      </c>
      <c r="T15" s="3" t="s">
        <v>46</v>
      </c>
      <c r="U15" s="3" t="s">
        <v>46</v>
      </c>
      <c r="V15" s="3" t="s">
        <v>46</v>
      </c>
      <c r="W15" s="3" t="s">
        <v>46</v>
      </c>
      <c r="X15" s="3" t="s">
        <v>46</v>
      </c>
      <c r="Y15" s="3" t="s">
        <v>46</v>
      </c>
      <c r="Z15" s="3" t="s">
        <v>46</v>
      </c>
      <c r="AA15" s="3" t="s">
        <v>46</v>
      </c>
      <c r="AB15" s="3" t="s">
        <v>46</v>
      </c>
      <c r="AC15" s="3" t="s">
        <v>46</v>
      </c>
      <c r="AD15" s="3" t="s">
        <v>46</v>
      </c>
      <c r="AE15" s="3" t="s">
        <v>46</v>
      </c>
      <c r="AF15" s="3" t="s">
        <v>46</v>
      </c>
      <c r="AG15" s="3" t="s">
        <v>46</v>
      </c>
      <c r="AH15" s="3" t="s">
        <v>46</v>
      </c>
      <c r="AI15" s="3" t="s">
        <v>46</v>
      </c>
      <c r="AJ15" s="3" t="s">
        <v>46</v>
      </c>
      <c r="AK15" s="3" t="s">
        <v>46</v>
      </c>
      <c r="AL15" s="3" t="s">
        <v>46</v>
      </c>
      <c r="AM15" s="3" t="s">
        <v>46</v>
      </c>
      <c r="AN15" s="3" t="s">
        <v>46</v>
      </c>
      <c r="AO15" s="3" t="s">
        <v>58</v>
      </c>
      <c r="AP15" s="3" t="s">
        <v>46</v>
      </c>
      <c r="AQ15" s="3" t="s">
        <v>58</v>
      </c>
      <c r="AR15" s="3" t="s">
        <v>46</v>
      </c>
      <c r="AS15" s="3" t="s">
        <v>46</v>
      </c>
      <c r="AT15" s="3" t="s">
        <v>46</v>
      </c>
      <c r="AU15" s="3" t="s">
        <v>46</v>
      </c>
      <c r="AV15" s="3" t="s">
        <v>46</v>
      </c>
      <c r="AW15" s="3" t="s">
        <v>46</v>
      </c>
      <c r="AX15" s="3" t="s">
        <v>46</v>
      </c>
      <c r="AY15" s="3" t="s">
        <v>46</v>
      </c>
      <c r="AZ15" s="3" t="s">
        <v>46</v>
      </c>
      <c r="BA15" s="3" t="s">
        <v>46</v>
      </c>
      <c r="BB15" s="3" t="s">
        <v>46</v>
      </c>
      <c r="BC15" s="3" t="s">
        <v>46</v>
      </c>
      <c r="BD15" s="3" t="s">
        <v>46</v>
      </c>
      <c r="BE15" s="3" t="s">
        <v>46</v>
      </c>
      <c r="BF15" s="3" t="s">
        <v>46</v>
      </c>
      <c r="BG15" s="3" t="s">
        <v>46</v>
      </c>
      <c r="BH15" s="3" t="s">
        <v>46</v>
      </c>
      <c r="BI15" s="3" t="s">
        <v>46</v>
      </c>
      <c r="BJ15" s="3" t="s">
        <v>46</v>
      </c>
      <c r="BK15" s="3" t="s">
        <v>46</v>
      </c>
      <c r="BL15" s="3" t="s">
        <v>46</v>
      </c>
      <c r="BM15" s="3" t="s">
        <v>46</v>
      </c>
      <c r="BN15" s="3" t="s">
        <v>46</v>
      </c>
      <c r="BO15" s="3" t="s">
        <v>46</v>
      </c>
      <c r="BP15" s="3" t="s">
        <v>46</v>
      </c>
      <c r="BQ15" s="3" t="s">
        <v>46</v>
      </c>
      <c r="BR15" s="3" t="s">
        <v>46</v>
      </c>
      <c r="BS15" s="3" cm="1">
        <f t="array" ref="BS15" xml:space="preserve"> 5 * (SUMPRODUCT( (M$6:V$6=1)*((M15:V15="Y") + (M15:V15="N")) * 2 ) +SUMPRODUCT( (M$6:V$6=2) * ((M15:V15="Y") + (M15:V15="N")) * 1 ) + SUMPRODUCT( (M$6:V$6=3)*((M15:V15="Y")+(M15:V15="N"))*1 ) +SUMPRODUCT( (M$6:V$6=4 ) * ((M15:V15="Y") + (M15:V15="N")) * 1 )+SUMPRODUCT( (M$6:V$6=5) * ((M15:V15="Y")+(M15:V15="N")) * 2 ))+1*(SUMPRODUCT( (X$6:BQ$6=1) * ((X15:BQ15="Y") + (X15:BQ15="N")) * 2 ) +SUMPRODUCT( (X$6:BQ$6=2 ) * ((X15:BQ15="Y") + (X15:BQ15="N")) * 1 ) +SUMPRODUCT( (X$6:BQ$6=3) * ((X15:BQ15="Y") + (X15:BQ15="N")) * 1 ) +SUMPRODUCT( (X$6:BQ$6=4) * ((X15:BQ15="Y") + (X15:BQ15="N")) * 1 ) + SUMPRODUCT( (X$6:BQ$6=5) * ((X15:BQ15="Y") + (X15:BQ15="N")) * 2 ))</f>
        <v>102</v>
      </c>
      <c r="BT15" s="3" cm="1">
        <f t="array" ref="BT15" xml:space="preserve"> 5 * (SUMPRODUCT( (M$6:V$6=1) * (M15:V15="Y") * 2 ) + SUMPRODUCT( (M$6:V$6=2) * (M15:V15="Y") * 1 ) +SUMPRODUCT( (M$6:V$6=3) * (M15:V15="Y") * 1 ) + SUMPRODUCT( (M$6:V$6=4) * (M15:V15="N") * 1 ) +SUMPRODUCT( (M$6:V$6=5) * (M15:V15="N") * 2 ))
+ (SUMPRODUCT( (X$6:BQ$6=1) * (X15:BQ15="Y") * 2 ) +SUMPRODUCT( (X$6:BQ$6=2) * (X15:BQ15="Y") * 1 ) +SUMPRODUCT( (X$6:BQ$6=3) * (X15:BQ15="Y") * 1 ) +SUMPRODUCT( (X$6:BQ$6=4) * (X15:BQ15="N") * 1 ) +SUMPRODUCT( (X$6:BQ$6=5) * (X15:BQ15="N") * 2 ))</f>
        <v>92</v>
      </c>
      <c r="BU15" s="3">
        <f t="shared" si="3"/>
        <v>2</v>
      </c>
      <c r="BV15" s="3">
        <f t="shared" si="0"/>
        <v>1</v>
      </c>
      <c r="BX15" s="3">
        <f xml:space="preserve"> 5 * (SUMPRODUCT( (M$6:N$6=1)*((M15:N15="Y") + (M15:N15="N")) * 2 ) +SUMPRODUCT( (M$6:N$6=2) * ((M15:N15="Y") + (M15:N15="N")) * 1 ) + SUMPRODUCT( (M$6:N$6=3)*((M15:N15="Y")+(M15:N15="N"))*1 ) +SUMPRODUCT( (M$6:N$6=4 ) * ((M15:N15="Y") + (M15:N15="N")) * 1 )+SUMPRODUCT( (M$6:N$6=5) * ((M15:N15="Y")+(M15:N15="N")) * 2 ))+1*(SUMPRODUCT( (X$6:AC$6=1) * ((X15:AC15="Y") + (X15:AC15="N")) * 2 ) +SUMPRODUCT( (X$6:AC$6=2 ) * ((X15:AC15="Y") + (X15:AC15="N")) * 1 ) +SUMPRODUCT( (X$6:AC$6=3) * ((X15:AC15="Y") + (X15:AC15="N")) * 1 ) +SUMPRODUCT( (X$6:AC$6=4) * ((X15:AC15="Y") + (X15:AC15="N")) * 1 ) + SUMPRODUCT( (X$6:AC$6=5) * ((X15:AC15="Y") + (X15:AC15="N")) * 2 ))</f>
        <v>17</v>
      </c>
      <c r="BY15" s="3">
        <f xml:space="preserve"> 5 * (SUMPRODUCT( (M$6:N$6=1) * (M15:N15="Y") * 2 ) + SUMPRODUCT( (M$6:N$6=2) * (M15:N15="Y") * 1 ) +SUMPRODUCT( (M$6:N$6=3) * (M15:N15="Y") * 1 ) + SUMPRODUCT( (M$6:N$6=4) * (M15:N15="N") * 1 ) +SUMPRODUCT( (M$6:N$6=5) * (M15:N15="N") * 2 ))
+ (SUMPRODUCT( (X$6:AC$6=1) * (X15:AC15="Y") * 2 ) +SUMPRODUCT( (X$6:AC$6=2) * (X15:AC15="Y") * 1 ) +SUMPRODUCT( (X$6:AC$6=3) * (X15:AC15="Y") * 1 ) +SUMPRODUCT( (X$6:AC$6=4) * (X15:AC15="N") * 1 ) +SUMPRODUCT( (X$6:AC$6=5) * (X15:AC15="N") * 2 ))</f>
        <v>17</v>
      </c>
      <c r="BZ15" s="3">
        <f>COUNTA(M15:N15)+COUNTA(X15:AC15)</f>
        <v>8</v>
      </c>
      <c r="CA15" s="3">
        <f xml:space="preserve"> 5 * (SUMPRODUCT( (O$6:R$6=1)*((O15:R15="Y") + (O15:R15="N")) * 2 ) +SUMPRODUCT( (O$6:R$6=2) * ((O15:R15="Y") + (O15:R15="N")) * 1 ) + SUMPRODUCT( (O$6:R$6=3)*((O15:R15="Y")+(O15:R15="N"))*1 ) +SUMPRODUCT( (O$6:R$6=4 ) * ((O15:R15="Y") + (O15:R15="N")) * 1 )+SUMPRODUCT( (O$6:R$6=5) * ((O15:R15="Y")+(O15:R15="N")) * 2 ))
+1*(SUMPRODUCT( (AD$6:AQ$6=1) * ((AD15:AQ15="Y") + (AD15:AQ15="N")) * 2 ) +SUMPRODUCT( (AD$6:AQ$6=2 ) * ((AD15:AQ15="Y") + (AD15:AQ15="N")) * 1 ) +SUMPRODUCT( (AD$6:AQ$6=3) * ((AD15:AQ15="Y") + (AD15:AQ15="N")) * 1 ) +SUMPRODUCT( (AD$6:AQ$6=4) * ((AD15:AQ15="Y") + (AD15:AQ15="N")) * 1 ) + SUMPRODUCT( (AD$6:AQ$6=5) * ((AD15:AQ15="Y") + (AD15:AQ15="N")) * 2 ))</f>
        <v>38</v>
      </c>
      <c r="CB15" s="3">
        <f xml:space="preserve"> 5 * (SUMPRODUCT( (O$6:R$6=1) * (O15:R15="Y") * 2 ) + SUMPRODUCT( (O$6:R$6=2) * (O15:R15="Y") * 1 ) +SUMPRODUCT( (O$6:R$6=3) * (O15:R15="Y") * 1 ) + SUMPRODUCT( (O$6:R$6=4) * (O15:R15="N") * 1 ) +SUMPRODUCT( (O$6:R$6=5) * (O15:R15="N") * 2 ))
+ (SUMPRODUCT( (AD$6:AQ$6=1) * (AD15:AQ15="Y") * 2 ) +SUMPRODUCT( (AD$6:AQ$6=2) * (AD15:AQ15="Y") * 1 ) +SUMPRODUCT( (AD$6:AQ$6=3) * (AD15:AQ15="Y") * 1 ) +SUMPRODUCT( (AD$6:AQ$6=4) * (AD15:AQ15="N") * 1 ) +SUMPRODUCT( (AD$6:AQ$6=5) * (AD15:AQ15="N") * 2 ))</f>
        <v>28</v>
      </c>
      <c r="CC15" s="3">
        <f>COUNTA(O15:R15)+COUNTA(AD15:AQ15)</f>
        <v>18</v>
      </c>
      <c r="CD15" s="3">
        <f>1*(SUMPRODUCT( (AR$6:AY$6=1) * ((AR15:AY15="Y") + (AR15:AY15="N")) * 2 ) +SUMPRODUCT( (AR$6:AY$6=2 ) * ((AR15:AY15="Y") + (AR15:AY15="N")) * 1 ) +SUMPRODUCT( (AR$6:AY$6=3) * ((AR15:AY15="Y") + (AR15:AY15="N")) * 1 ) +SUMPRODUCT( (AR$6:AY$6=4) * ((AR15:AY15="Y") + (AR15:AY15="N")) * 1 ) + SUMPRODUCT( (AR$6:AY$6=5) * ((AR15:AY15="Y") + (AR15:AY15="N")) * 2 ))</f>
        <v>8</v>
      </c>
      <c r="CE15" s="3">
        <f>(SUMPRODUCT( (AR$6:AY$6=1) * (AR15:AY15="Y") * 2 ) +SUMPRODUCT( (AR$6:AY$6=2) * (AR15:AY15="Y") * 1 ) +SUMPRODUCT( (AR$6:AY$6=3) * (AR15:AY15="Y") * 1 ) +SUMPRODUCT( (AR$6:AY$6=4) * (AR15:AY15="N") * 1 ) +SUMPRODUCT( (AR$6:AY$6=5) * (AR15:AY15="N") * 2 ))</f>
        <v>8</v>
      </c>
      <c r="CF15" s="3">
        <f>COUNTA(AR15:AY15)</f>
        <v>8</v>
      </c>
      <c r="CG15" s="3" cm="1">
        <f t="array" ref="CG15">5*(SUMPRODUCT((S$6=1)*((S15="Y")+(S15="N"))*2)+SUMPRODUCT((S$6=2)*((S15="Y")+(S15="N"))*1)+SUMPRODUCT((S$6=3)*((S15="Y")+(S15="N"))*1)+SUMPRODUCT((S$6=4)*((S15="Y")+(S15="N"))*1)+SUMPRODUCT((S$6=5)*((S15="Y")+(S15="N"))*2))+1*(SUMPRODUCT((AZ$6:BI$6=1)*((AZ15:BI15="Y")+(AZ15:BI15="N"))*2)+SUMPRODUCT((AZ$6:BI$6=2)*((AZ15:BI15="Y")+(AZ15:BI15="N"))*1)+SUMPRODUCT((AZ$6:BI$6=3)*((AZ15:BI15="Y")+(AZ15:BI15="N"))*1)+SUMPRODUCT((AZ$6:BI$6=4)*((AZ15:BI15="Y")+(AZ15:BI15="N"))*1)+SUMPRODUCT((AZ$6:BI$6=5)*((AZ15:BI15="Y")+(AZ15:BI15="N"))*2))</f>
        <v>15</v>
      </c>
      <c r="CH15" s="3" cm="1">
        <f t="array" ref="CH15">5*(SUMPRODUCT((S$6=1)*(S15="Y")*2)+SUMPRODUCT((S$6=2)*(S15="Y")*1)+SUMPRODUCT((S$6=3)*(S15="Y")*1)+SUMPRODUCT((S$6=4)*(S15="N")*1)+SUMPRODUCT((S$6=5)*(S15="N")*2))+(SUMPRODUCT((AZ$6:BI$6=1)*(AZ15:BI15="Y")*2)+SUMPRODUCT((AZ$6:BI$6=2)*(AZ15:BI15="Y")*1)+SUMPRODUCT((AZ$6:BI$6=3)*(AZ15:BI15="Y")*1)+SUMPRODUCT((AZ$6:BI$6=4)*(AZ15:BI15="N")*1)+SUMPRODUCT((AZ$6:BI$6=5)*(AZ15:BI15="N")*2))</f>
        <v>15</v>
      </c>
      <c r="CI15" s="3">
        <f>COUNTA(S15)+COUNTA(AZ15:BI15)</f>
        <v>11</v>
      </c>
      <c r="CJ15" s="3" cm="1">
        <f t="array" ref="CJ15">5*(SUMPRODUCT((T$6:V$6=1)*((T15:V15="Y")+(T15:V15="N"))*2)+SUMPRODUCT((T$6:V$6=2)*((T15:V15="Y")+(T15:V15="N"))*1)+SUMPRODUCT((T$6:V$6=3)*((T15:V15="Y")+(T15:V15="N"))*1)+SUMPRODUCT((T$6:V$6=4)*((T15:V15="Y")+(T15:V15="N"))*1)+SUMPRODUCT((T$6:V$6=5)*((T15:V15="Y")+(T15:V15="N"))*2))+1*(SUMPRODUCT((BJ$6:BQ$6=1)*((BJ15:BQ15="Y")+(BJ15:BQ15="N"))*2)+SUMPRODUCT((BJ$6:BQ$6=2)*((BJ15:BQ15="Y")+(BJ15:BQ15="N"))*1)+SUMPRODUCT((BJ$6:BQ$6=3)*((BJ15:BQ15="Y")+(BJ15:BQ15="N"))*1)+SUMPRODUCT((BJ$6:BQ$6=4)*((BJ15:BQ15="Y")+(BJ15:BQ15="N"))*1)+SUMPRODUCT((BJ$6:BQ$6=5)*((BJ15:BQ15="Y")+(BJ15:BQ15="N"))*2))</f>
        <v>24</v>
      </c>
      <c r="CK15" s="3" cm="1">
        <f t="array" ref="CK15">5*(SUMPRODUCT((T$6:V$6=1)*(T15:V15="Y")*2)+SUMPRODUCT((T$6:V$6=2)*(T15:V15="Y")*1)+SUMPRODUCT((T$6:V$6=3)*(T15:V15="Y")*1)+SUMPRODUCT((T$6:V$6=4)*(T15:V15="N")*1)+SUMPRODUCT((T$6:V$6=5)*(T15:V15="N")*2))+(SUMPRODUCT((BJ$6:BQ$6=1)*(BJ15:BQ15="Y")*2)+SUMPRODUCT((BJ$6:BQ$6=2)*(BJ15:BQ15="Y")*1)+SUMPRODUCT((BJ$6:BQ$6=3)*(BJ15:BQ15="Y")*1)+SUMPRODUCT((BJ$6:BQ$6=4)*(BJ15:BQ15="N")*1)+SUMPRODUCT((BJ$6:BQ$6=5)*(BJ15:BQ15="N")*2))</f>
        <v>24</v>
      </c>
      <c r="CL15" s="3">
        <f t="shared" si="4"/>
        <v>11</v>
      </c>
      <c r="CM15" s="19" t="e">
        <f>SUM(COUNTIF(M15, $H$128)*$H$137)+(COUNTIF(M15, $H$129)*$H$137)+(COUNTIF(#REF!, $H$128)*$H$135)+(COUNTIF(#REF!, $H$129)*$H$135)</f>
        <v>#REF!</v>
      </c>
      <c r="CN15" s="19" t="e">
        <f>SUM(COUNTIF(M15, $H$128)*$H$137)+(COUNTIF(#REF!, $H$128)*$H$135)</f>
        <v>#REF!</v>
      </c>
      <c r="CO15" s="19">
        <f>COUNTA(M15)+COUNTA(#REF!)</f>
        <v>2</v>
      </c>
      <c r="CP15" s="19" t="e">
        <f>SUM(COUNTIF(M15, $H$128)*$H$137)+(COUNTIF(M15, $H$129)*$H$137)+(COUNTIF(#REF!, $H$128)*$H$135)+(COUNTIF(#REF!, $H$129)*$H$135)</f>
        <v>#REF!</v>
      </c>
      <c r="CQ15" s="19" t="e">
        <f>SUM(COUNTIF(M15, $H$128)*$H$137)+(COUNTIF(#REF!, $H$128)*$H$135)</f>
        <v>#REF!</v>
      </c>
      <c r="CR15" s="19">
        <f>COUNTA(M15)+COUNTA(#REF!)</f>
        <v>2</v>
      </c>
    </row>
    <row r="16" spans="1:96" ht="16" thickBot="1" x14ac:dyDescent="0.25">
      <c r="A16" s="14">
        <f>SUM((BT16/BS16)*100)</f>
        <v>90.196078431372555</v>
      </c>
      <c r="B16" s="14">
        <f t="shared" si="5"/>
        <v>100</v>
      </c>
      <c r="C16" s="14">
        <f t="shared" si="6"/>
        <v>74.358974358974365</v>
      </c>
      <c r="D16" s="14">
        <f t="shared" si="7"/>
        <v>100</v>
      </c>
      <c r="E16" s="14">
        <f t="shared" si="1"/>
        <v>100</v>
      </c>
      <c r="F16" s="14">
        <f t="shared" si="2"/>
        <v>100</v>
      </c>
      <c r="G16" s="14"/>
      <c r="H16" s="3" t="s">
        <v>41</v>
      </c>
      <c r="I16" s="3" t="s">
        <v>65</v>
      </c>
      <c r="J16" s="3" t="s">
        <v>66</v>
      </c>
      <c r="K16" s="17" t="s">
        <v>67</v>
      </c>
      <c r="L16" s="18" t="s">
        <v>45</v>
      </c>
      <c r="M16" s="3" t="s">
        <v>46</v>
      </c>
      <c r="N16" s="3" t="s">
        <v>46</v>
      </c>
      <c r="O16" s="3" t="s">
        <v>46</v>
      </c>
      <c r="P16" s="3" t="s">
        <v>46</v>
      </c>
      <c r="Q16" s="3" t="s">
        <v>46</v>
      </c>
      <c r="R16" s="3" t="s">
        <v>46</v>
      </c>
      <c r="S16" s="3" t="s">
        <v>46</v>
      </c>
      <c r="T16" s="3" t="s">
        <v>46</v>
      </c>
      <c r="U16" s="3" t="s">
        <v>46</v>
      </c>
      <c r="V16" s="3" t="s">
        <v>46</v>
      </c>
      <c r="W16" s="3" t="s">
        <v>46</v>
      </c>
      <c r="X16" s="3" t="s">
        <v>46</v>
      </c>
      <c r="Y16" s="3" t="s">
        <v>46</v>
      </c>
      <c r="Z16" s="3" t="s">
        <v>46</v>
      </c>
      <c r="AA16" s="3" t="s">
        <v>46</v>
      </c>
      <c r="AB16" s="3" t="s">
        <v>46</v>
      </c>
      <c r="AC16" s="3" t="s">
        <v>46</v>
      </c>
      <c r="AD16" s="3" t="s">
        <v>46</v>
      </c>
      <c r="AE16" s="3" t="s">
        <v>46</v>
      </c>
      <c r="AF16" s="3" t="s">
        <v>46</v>
      </c>
      <c r="AG16" s="3" t="s">
        <v>46</v>
      </c>
      <c r="AH16" s="3" t="s">
        <v>58</v>
      </c>
      <c r="AI16" s="3" t="s">
        <v>46</v>
      </c>
      <c r="AJ16" s="3" t="s">
        <v>46</v>
      </c>
      <c r="AK16" s="3" t="s">
        <v>46</v>
      </c>
      <c r="AL16" s="3" t="s">
        <v>46</v>
      </c>
      <c r="AM16" s="3" t="s">
        <v>46</v>
      </c>
      <c r="AN16" s="3" t="s">
        <v>46</v>
      </c>
      <c r="AO16" s="3" t="s">
        <v>46</v>
      </c>
      <c r="AP16" s="3" t="s">
        <v>46</v>
      </c>
      <c r="AQ16" s="3" t="s">
        <v>46</v>
      </c>
      <c r="AR16" s="3" t="s">
        <v>46</v>
      </c>
      <c r="AS16" s="3" t="s">
        <v>46</v>
      </c>
      <c r="AT16" s="3" t="s">
        <v>46</v>
      </c>
      <c r="AU16" s="3" t="s">
        <v>46</v>
      </c>
      <c r="AV16" s="3" t="s">
        <v>46</v>
      </c>
      <c r="AW16" s="3" t="s">
        <v>46</v>
      </c>
      <c r="AX16" s="3" t="s">
        <v>46</v>
      </c>
      <c r="AY16" s="3" t="s">
        <v>46</v>
      </c>
      <c r="AZ16" s="3" t="s">
        <v>46</v>
      </c>
      <c r="BA16" s="3" t="s">
        <v>46</v>
      </c>
      <c r="BB16" s="3" t="s">
        <v>46</v>
      </c>
      <c r="BC16" s="3" t="s">
        <v>46</v>
      </c>
      <c r="BD16" s="3" t="s">
        <v>46</v>
      </c>
      <c r="BE16" s="3" t="s">
        <v>46</v>
      </c>
      <c r="BF16" s="3" t="s">
        <v>46</v>
      </c>
      <c r="BG16" s="3" t="s">
        <v>46</v>
      </c>
      <c r="BH16" s="3" t="s">
        <v>58</v>
      </c>
      <c r="BI16" s="3" t="s">
        <v>46</v>
      </c>
      <c r="BJ16" s="3" t="s">
        <v>46</v>
      </c>
      <c r="BK16" s="3" t="s">
        <v>46</v>
      </c>
      <c r="BL16" s="3" t="s">
        <v>46</v>
      </c>
      <c r="BM16" s="3" t="s">
        <v>46</v>
      </c>
      <c r="BN16" s="3" t="s">
        <v>46</v>
      </c>
      <c r="BO16" s="3" t="s">
        <v>46</v>
      </c>
      <c r="BP16" s="3" t="s">
        <v>46</v>
      </c>
      <c r="BQ16" s="3" t="s">
        <v>46</v>
      </c>
      <c r="BR16" s="3" t="s">
        <v>46</v>
      </c>
      <c r="BS16" s="3" cm="1">
        <f t="array" ref="BS16" xml:space="preserve"> 5 * (SUMPRODUCT( (M$6:V$6=1)*((M16:V16="Y") + (M16:V16="N")) * 2 ) +SUMPRODUCT( (M$6:V$6=2) * ((M16:V16="Y") + (M16:V16="N")) * 1 ) + SUMPRODUCT( (M$6:V$6=3)*((M16:V16="Y")+(M16:V16="N"))*1 ) +SUMPRODUCT( (M$6:V$6=4 ) * ((M16:V16="Y") + (M16:V16="N")) * 1 )+SUMPRODUCT( (M$6:V$6=5) * ((M16:V16="Y")+(M16:V16="N")) * 2 ))+1*(SUMPRODUCT( (X$6:BQ$6=1) * ((X16:BQ16="Y") + (X16:BQ16="N")) * 2 ) +SUMPRODUCT( (X$6:BQ$6=2 ) * ((X16:BQ16="Y") + (X16:BQ16="N")) * 1 ) +SUMPRODUCT( (X$6:BQ$6=3) * ((X16:BQ16="Y") + (X16:BQ16="N")) * 1 ) +SUMPRODUCT( (X$6:BQ$6=4) * ((X16:BQ16="Y") + (X16:BQ16="N")) * 1 ) + SUMPRODUCT( (X$6:BQ$6=5) * ((X16:BQ16="Y") + (X16:BQ16="N")) * 2 ))</f>
        <v>102</v>
      </c>
      <c r="BT16" s="3" cm="1">
        <f t="array" ref="BT16" xml:space="preserve"> 5 * (SUMPRODUCT( (M$6:V$6=1) * (M16:V16="Y") * 2 ) + SUMPRODUCT( (M$6:V$6=2) * (M16:V16="Y") * 1 ) +SUMPRODUCT( (M$6:V$6=3) * (M16:V16="Y") * 1 ) + SUMPRODUCT( (M$6:V$6=4) * (M16:V16="N") * 1 ) +SUMPRODUCT( (M$6:V$6=5) * (M16:V16="N") * 2 ))
+ (SUMPRODUCT( (X$6:BQ$6=1) * (X16:BQ16="Y") * 2 ) +SUMPRODUCT( (X$6:BQ$6=2) * (X16:BQ16="Y") * 1 ) +SUMPRODUCT( (X$6:BQ$6=3) * (X16:BQ16="Y") * 1 ) +SUMPRODUCT( (X$6:BQ$6=4) * (X16:BQ16="N") * 1 ) +SUMPRODUCT( (X$6:BQ$6=5) * (X16:BQ16="N") * 2 ))</f>
        <v>92</v>
      </c>
      <c r="BU16" s="3">
        <f t="shared" si="3"/>
        <v>2</v>
      </c>
      <c r="BV16" s="3">
        <f t="shared" si="0"/>
        <v>1</v>
      </c>
      <c r="BX16" s="3">
        <f xml:space="preserve"> 5 * (SUMPRODUCT( (M$6:N$6=1)*((M16:N16="Y") + (M16:N16="N")) * 2 ) +SUMPRODUCT( (M$6:N$6=2) * ((M16:N16="Y") + (M16:N16="N")) * 1 ) + SUMPRODUCT( (M$6:N$6=3)*((M16:N16="Y")+(M16:N16="N"))*1 ) +SUMPRODUCT( (M$6:N$6=4 ) * ((M16:N16="Y") + (M16:N16="N")) * 1 )+SUMPRODUCT( (M$6:N$6=5) * ((M16:N16="Y")+(M16:N16="N")) * 2 ))+1*(SUMPRODUCT( (X$6:AC$6=1) * ((X16:AC16="Y") + (X16:AC16="N")) * 2 ) +SUMPRODUCT( (X$6:AC$6=2 ) * ((X16:AC16="Y") + (X16:AC16="N")) * 1 ) +SUMPRODUCT( (X$6:AC$6=3) * ((X16:AC16="Y") + (X16:AC16="N")) * 1 ) +SUMPRODUCT( (X$6:AC$6=4) * ((X16:AC16="Y") + (X16:AC16="N")) * 1 ) + SUMPRODUCT( (X$6:AC$6=5) * ((X16:AC16="Y") + (X16:AC16="N")) * 2 ))</f>
        <v>17</v>
      </c>
      <c r="BY16" s="3">
        <f xml:space="preserve"> 5 * (SUMPRODUCT( (M$6:N$6=1) * (M16:N16="Y") * 2 ) + SUMPRODUCT( (M$6:N$6=2) * (M16:N16="Y") * 1 ) +SUMPRODUCT( (M$6:N$6=3) * (M16:N16="Y") * 1 ) + SUMPRODUCT( (M$6:N$6=4) * (M16:N16="N") * 1 ) +SUMPRODUCT( (M$6:N$6=5) * (M16:N16="N") * 2 ))
+ (SUMPRODUCT( (X$6:AC$6=1) * (X16:AC16="Y") * 2 ) +SUMPRODUCT( (X$6:AC$6=2) * (X16:AC16="Y") * 1 ) +SUMPRODUCT( (X$6:AC$6=3) * (X16:AC16="Y") * 1 ) +SUMPRODUCT( (X$6:AC$6=4) * (X16:AC16="N") * 1 ) +SUMPRODUCT( (X$6:AC$6=5) * (X16:AC16="N") * 2 ))</f>
        <v>17</v>
      </c>
      <c r="BZ16" s="3">
        <f>COUNTA(M16:N16)+COUNTA(X16:AC16)</f>
        <v>8</v>
      </c>
      <c r="CA16" s="3">
        <f xml:space="preserve"> 5 * (SUMPRODUCT( (O$6:R$6=1)*((O16:R16="Y") + (O16:R16="N")) * 2 ) +SUMPRODUCT( (O$6:R$6=2) * ((O16:R16="Y") + (O16:R16="N")) * 1 ) + SUMPRODUCT( (O$6:R$6=3)*((O16:R16="Y")+(O16:R16="N"))*1 ) +SUMPRODUCT( (O$6:R$6=4 ) * ((O16:R16="Y") + (O16:R16="N")) * 1 )+SUMPRODUCT( (O$6:R$6=5) * ((O16:R16="Y")+(O16:R16="N")) * 2 ))
+1*(SUMPRODUCT( (AD$6:AQ$6=1) * ((AD16:AQ16="Y") + (AD16:AQ16="N")) * 2 ) +SUMPRODUCT( (AD$6:AQ$6=2 ) * ((AD16:AQ16="Y") + (AD16:AQ16="N")) * 1 ) +SUMPRODUCT( (AD$6:AQ$6=3) * ((AD16:AQ16="Y") + (AD16:AQ16="N")) * 1 ) +SUMPRODUCT( (AD$6:AQ$6=4) * ((AD16:AQ16="Y") + (AD16:AQ16="N")) * 1 ) + SUMPRODUCT( (AD$6:AQ$6=5) * ((AD16:AQ16="Y") + (AD16:AQ16="N")) * 2 ))</f>
        <v>39</v>
      </c>
      <c r="CB16" s="3">
        <f xml:space="preserve"> 5 * (SUMPRODUCT( (O$6:R$6=1) * (O16:R16="Y") * 2 ) + SUMPRODUCT( (O$6:R$6=2) * (O16:R16="Y") * 1 ) +SUMPRODUCT( (O$6:R$6=3) * (O16:R16="Y") * 1 ) + SUMPRODUCT( (O$6:R$6=4) * (O16:R16="N") * 1 ) +SUMPRODUCT( (O$6:R$6=5) * (O16:R16="N") * 2 ))
+ (SUMPRODUCT( (AD$6:AQ$6=1) * (AD16:AQ16="Y") * 2 ) +SUMPRODUCT( (AD$6:AQ$6=2) * (AD16:AQ16="Y") * 1 ) +SUMPRODUCT( (AD$6:AQ$6=3) * (AD16:AQ16="Y") * 1 ) +SUMPRODUCT( (AD$6:AQ$6=4) * (AD16:AQ16="N") * 1 ) +SUMPRODUCT( (AD$6:AQ$6=5) * (AD16:AQ16="N") * 2 ))</f>
        <v>29</v>
      </c>
      <c r="CC16" s="3">
        <f>COUNTA(O16:R16)+COUNTA(AD16:AQ16)</f>
        <v>18</v>
      </c>
      <c r="CD16" s="3">
        <f>1*(SUMPRODUCT( (AR$6:AY$6=1) * ((AR16:AY16="Y") + (AR16:AY16="N")) * 2 ) +SUMPRODUCT( (AR$6:AY$6=2 ) * ((AR16:AY16="Y") + (AR16:AY16="N")) * 1 ) +SUMPRODUCT( (AR$6:AY$6=3) * ((AR16:AY16="Y") + (AR16:AY16="N")) * 1 ) +SUMPRODUCT( (AR$6:AY$6=4) * ((AR16:AY16="Y") + (AR16:AY16="N")) * 1 ) + SUMPRODUCT( (AR$6:AY$6=5) * ((AR16:AY16="Y") + (AR16:AY16="N")) * 2 ))</f>
        <v>8</v>
      </c>
      <c r="CE16" s="3">
        <f>(SUMPRODUCT( (AR$6:AY$6=1) * (AR16:AY16="Y") * 2 ) +SUMPRODUCT( (AR$6:AY$6=2) * (AR16:AY16="Y") * 1 ) +SUMPRODUCT( (AR$6:AY$6=3) * (AR16:AY16="Y") * 1 ) +SUMPRODUCT( (AR$6:AY$6=4) * (AR16:AY16="N") * 1 ) +SUMPRODUCT( (AR$6:AY$6=5) * (AR16:AY16="N") * 2 ))</f>
        <v>8</v>
      </c>
      <c r="CF16" s="3">
        <f>COUNTA(AR16:AY16)</f>
        <v>8</v>
      </c>
      <c r="CG16" s="3" cm="1">
        <f t="array" ref="CG16">5*(SUMPRODUCT((S$6=1)*((S16="Y")+(S16="N"))*2)+SUMPRODUCT((S$6=2)*((S16="Y")+(S16="N"))*1)+SUMPRODUCT((S$6=3)*((S16="Y")+(S16="N"))*1)+SUMPRODUCT((S$6=4)*((S16="Y")+(S16="N"))*1)+SUMPRODUCT((S$6=5)*((S16="Y")+(S16="N"))*2))+1*(SUMPRODUCT((AZ$6:BI$6=1)*((AZ16:BI16="Y")+(AZ16:BI16="N"))*2)+SUMPRODUCT((AZ$6:BI$6=2)*((AZ16:BI16="Y")+(AZ16:BI16="N"))*1)+SUMPRODUCT((AZ$6:BI$6=3)*((AZ16:BI16="Y")+(AZ16:BI16="N"))*1)+SUMPRODUCT((AZ$6:BI$6=4)*((AZ16:BI16="Y")+(AZ16:BI16="N"))*1)+SUMPRODUCT((AZ$6:BI$6=5)*((AZ16:BI16="Y")+(AZ16:BI16="N"))*2))</f>
        <v>14</v>
      </c>
      <c r="CH16" s="3" cm="1">
        <f t="array" ref="CH16">5*(SUMPRODUCT((S$6=1)*(S16="Y")*2)+SUMPRODUCT((S$6=2)*(S16="Y")*1)+SUMPRODUCT((S$6=3)*(S16="Y")*1)+SUMPRODUCT((S$6=4)*(S16="N")*1)+SUMPRODUCT((S$6=5)*(S16="N")*2))+(SUMPRODUCT((AZ$6:BI$6=1)*(AZ16:BI16="Y")*2)+SUMPRODUCT((AZ$6:BI$6=2)*(AZ16:BI16="Y")*1)+SUMPRODUCT((AZ$6:BI$6=3)*(AZ16:BI16="Y")*1)+SUMPRODUCT((AZ$6:BI$6=4)*(AZ16:BI16="N")*1)+SUMPRODUCT((AZ$6:BI$6=5)*(AZ16:BI16="N")*2))</f>
        <v>14</v>
      </c>
      <c r="CI16" s="3">
        <f>COUNTA(S16)+COUNTA(AZ16:BI16)</f>
        <v>11</v>
      </c>
      <c r="CJ16" s="3" cm="1">
        <f t="array" ref="CJ16">5*(SUMPRODUCT((T$6:V$6=1)*((T16:V16="Y")+(T16:V16="N"))*2)+SUMPRODUCT((T$6:V$6=2)*((T16:V16="Y")+(T16:V16="N"))*1)+SUMPRODUCT((T$6:V$6=3)*((T16:V16="Y")+(T16:V16="N"))*1)+SUMPRODUCT((T$6:V$6=4)*((T16:V16="Y")+(T16:V16="N"))*1)+SUMPRODUCT((T$6:V$6=5)*((T16:V16="Y")+(T16:V16="N"))*2))+1*(SUMPRODUCT((BJ$6:BQ$6=1)*((BJ16:BQ16="Y")+(BJ16:BQ16="N"))*2)+SUMPRODUCT((BJ$6:BQ$6=2)*((BJ16:BQ16="Y")+(BJ16:BQ16="N"))*1)+SUMPRODUCT((BJ$6:BQ$6=3)*((BJ16:BQ16="Y")+(BJ16:BQ16="N"))*1)+SUMPRODUCT((BJ$6:BQ$6=4)*((BJ16:BQ16="Y")+(BJ16:BQ16="N"))*1)+SUMPRODUCT((BJ$6:BQ$6=5)*((BJ16:BQ16="Y")+(BJ16:BQ16="N"))*2))</f>
        <v>24</v>
      </c>
      <c r="CK16" s="3" cm="1">
        <f t="array" ref="CK16">5*(SUMPRODUCT((T$6:V$6=1)*(T16:V16="Y")*2)+SUMPRODUCT((T$6:V$6=2)*(T16:V16="Y")*1)+SUMPRODUCT((T$6:V$6=3)*(T16:V16="Y")*1)+SUMPRODUCT((T$6:V$6=4)*(T16:V16="N")*1)+SUMPRODUCT((T$6:V$6=5)*(T16:V16="N")*2))+(SUMPRODUCT((BJ$6:BQ$6=1)*(BJ16:BQ16="Y")*2)+SUMPRODUCT((BJ$6:BQ$6=2)*(BJ16:BQ16="Y")*1)+SUMPRODUCT((BJ$6:BQ$6=3)*(BJ16:BQ16="Y")*1)+SUMPRODUCT((BJ$6:BQ$6=4)*(BJ16:BQ16="N")*1)+SUMPRODUCT((BJ$6:BQ$6=5)*(BJ16:BQ16="N")*2))</f>
        <v>24</v>
      </c>
      <c r="CL16" s="3">
        <f t="shared" si="4"/>
        <v>11</v>
      </c>
      <c r="CM16" s="19" t="e">
        <f>SUM(COUNTIF(M16, $H$128)*$H$137)+(COUNTIF(M16, $H$129)*$H$137)+(COUNTIF(#REF!, $H$128)*$H$135)+(COUNTIF(#REF!, $H$129)*$H$135)</f>
        <v>#REF!</v>
      </c>
      <c r="CN16" s="19" t="e">
        <f>SUM(COUNTIF(M16, $H$128)*$H$137)+(COUNTIF(#REF!, $H$128)*$H$135)</f>
        <v>#REF!</v>
      </c>
      <c r="CO16" s="19">
        <f>COUNTA(M16)+COUNTA(#REF!)</f>
        <v>2</v>
      </c>
      <c r="CP16" s="19" t="e">
        <f>SUM(COUNTIF(M16, $H$128)*$H$137)+(COUNTIF(M16, $H$129)*$H$137)+(COUNTIF(#REF!, $H$128)*$H$135)+(COUNTIF(#REF!, $H$129)*$H$135)</f>
        <v>#REF!</v>
      </c>
      <c r="CQ16" s="19" t="e">
        <f>SUM(COUNTIF(M16, $H$128)*$H$137)+(COUNTIF(#REF!, $H$128)*$H$135)</f>
        <v>#REF!</v>
      </c>
      <c r="CR16" s="19">
        <f>COUNTA(M16)+COUNTA(#REF!)</f>
        <v>2</v>
      </c>
    </row>
    <row r="17" spans="1:96" ht="16" thickBot="1" x14ac:dyDescent="0.25">
      <c r="A17" s="14">
        <f>SUM((BT17/BS17)*100)</f>
        <v>83.65384615384616</v>
      </c>
      <c r="B17" s="14">
        <f t="shared" si="5"/>
        <v>70.588235294117652</v>
      </c>
      <c r="C17" s="14">
        <f t="shared" si="6"/>
        <v>75</v>
      </c>
      <c r="D17" s="14">
        <f t="shared" si="7"/>
        <v>100</v>
      </c>
      <c r="E17" s="14">
        <f t="shared" si="1"/>
        <v>93.333333333333329</v>
      </c>
      <c r="F17" s="14">
        <f t="shared" si="2"/>
        <v>95.833333333333343</v>
      </c>
      <c r="G17" s="14"/>
      <c r="H17" s="3" t="s">
        <v>41</v>
      </c>
      <c r="I17" s="3" t="s">
        <v>68</v>
      </c>
      <c r="J17" s="3" t="s">
        <v>69</v>
      </c>
      <c r="K17" s="17" t="s">
        <v>70</v>
      </c>
      <c r="L17" s="18" t="s">
        <v>45</v>
      </c>
      <c r="M17" s="3" t="s">
        <v>46</v>
      </c>
      <c r="N17" s="3" t="s">
        <v>71</v>
      </c>
      <c r="O17" s="3" t="s">
        <v>46</v>
      </c>
      <c r="P17" s="3" t="s">
        <v>46</v>
      </c>
      <c r="Q17" s="3" t="s">
        <v>46</v>
      </c>
      <c r="R17" s="3" t="s">
        <v>46</v>
      </c>
      <c r="S17" s="3" t="s">
        <v>46</v>
      </c>
      <c r="T17" s="3" t="s">
        <v>46</v>
      </c>
      <c r="U17" s="3" t="s">
        <v>46</v>
      </c>
      <c r="V17" s="3" t="s">
        <v>46</v>
      </c>
      <c r="W17" s="3" t="s">
        <v>46</v>
      </c>
      <c r="X17" s="3" t="s">
        <v>46</v>
      </c>
      <c r="Y17" s="3" t="s">
        <v>46</v>
      </c>
      <c r="Z17" s="3" t="s">
        <v>46</v>
      </c>
      <c r="AA17" s="3" t="s">
        <v>46</v>
      </c>
      <c r="AB17" s="3" t="s">
        <v>46</v>
      </c>
      <c r="AC17" s="3" t="s">
        <v>46</v>
      </c>
      <c r="AD17" s="3" t="s">
        <v>46</v>
      </c>
      <c r="AE17" s="3" t="s">
        <v>46</v>
      </c>
      <c r="AF17" s="3" t="s">
        <v>46</v>
      </c>
      <c r="AG17" s="3" t="s">
        <v>46</v>
      </c>
      <c r="AH17" s="3" t="s">
        <v>46</v>
      </c>
      <c r="AI17" s="3" t="s">
        <v>46</v>
      </c>
      <c r="AJ17" s="3" t="s">
        <v>46</v>
      </c>
      <c r="AK17" s="3" t="s">
        <v>46</v>
      </c>
      <c r="AL17" s="3" t="s">
        <v>46</v>
      </c>
      <c r="AM17" s="3" t="s">
        <v>46</v>
      </c>
      <c r="AN17" s="3" t="s">
        <v>46</v>
      </c>
      <c r="AO17" s="3" t="s">
        <v>46</v>
      </c>
      <c r="AP17" s="3" t="s">
        <v>46</v>
      </c>
      <c r="AQ17" s="3" t="s">
        <v>46</v>
      </c>
      <c r="AR17" s="3" t="s">
        <v>46</v>
      </c>
      <c r="AS17" s="3" t="s">
        <v>46</v>
      </c>
      <c r="AT17" s="3" t="s">
        <v>46</v>
      </c>
      <c r="AU17" s="3" t="s">
        <v>46</v>
      </c>
      <c r="AV17" s="3" t="s">
        <v>46</v>
      </c>
      <c r="AW17" s="3" t="s">
        <v>46</v>
      </c>
      <c r="AX17" s="3" t="s">
        <v>46</v>
      </c>
      <c r="AY17" s="3" t="s">
        <v>46</v>
      </c>
      <c r="AZ17" s="3" t="s">
        <v>46</v>
      </c>
      <c r="BA17" s="3" t="s">
        <v>71</v>
      </c>
      <c r="BB17" s="3" t="s">
        <v>46</v>
      </c>
      <c r="BC17" s="3" t="s">
        <v>46</v>
      </c>
      <c r="BD17" s="3" t="s">
        <v>46</v>
      </c>
      <c r="BE17" s="3" t="s">
        <v>46</v>
      </c>
      <c r="BF17" s="3" t="s">
        <v>46</v>
      </c>
      <c r="BG17" s="3" t="s">
        <v>46</v>
      </c>
      <c r="BH17" s="3" t="s">
        <v>46</v>
      </c>
      <c r="BI17" s="3" t="s">
        <v>46</v>
      </c>
      <c r="BJ17" s="3" t="s">
        <v>46</v>
      </c>
      <c r="BK17" s="3" t="s">
        <v>46</v>
      </c>
      <c r="BL17" s="3" t="s">
        <v>71</v>
      </c>
      <c r="BM17" s="3" t="s">
        <v>46</v>
      </c>
      <c r="BN17" s="3" t="s">
        <v>46</v>
      </c>
      <c r="BO17" s="3" t="s">
        <v>46</v>
      </c>
      <c r="BP17" s="3" t="s">
        <v>46</v>
      </c>
      <c r="BQ17" s="3" t="s">
        <v>46</v>
      </c>
      <c r="BR17" s="3" t="s">
        <v>46</v>
      </c>
      <c r="BS17" s="3" cm="1">
        <f t="array" ref="BS17" xml:space="preserve"> 5 * (SUMPRODUCT( (M$6:V$6=1)*((M17:V17="Y") + (M17:V17="N")) * 2 ) +SUMPRODUCT( (M$6:V$6=2) * ((M17:V17="Y") + (M17:V17="N")) * 1 ) + SUMPRODUCT( (M$6:V$6=3)*((M17:V17="Y")+(M17:V17="N"))*1 ) +SUMPRODUCT( (M$6:V$6=4 ) * ((M17:V17="Y") + (M17:V17="N")) * 1 )+SUMPRODUCT( (M$6:V$6=5) * ((M17:V17="Y")+(M17:V17="N")) * 2 ))+1*(SUMPRODUCT( (X$6:BQ$6=1) * ((X17:BQ17="Y") + (X17:BQ17="N")) * 2 ) +SUMPRODUCT( (X$6:BQ$6=2 ) * ((X17:BQ17="Y") + (X17:BQ17="N")) * 1 ) +SUMPRODUCT( (X$6:BQ$6=3) * ((X17:BQ17="Y") + (X17:BQ17="N")) * 1 ) +SUMPRODUCT( (X$6:BQ$6=4) * ((X17:BQ17="Y") + (X17:BQ17="N")) * 1 ) + SUMPRODUCT( (X$6:BQ$6=5) * ((X17:BQ17="Y") + (X17:BQ17="N")) * 2 ))</f>
        <v>104</v>
      </c>
      <c r="BT17" s="3" cm="1">
        <f t="array" ref="BT17" xml:space="preserve"> 5 * (SUMPRODUCT( (M$6:V$6=1) * (M17:V17="Y") * 2 ) + SUMPRODUCT( (M$6:V$6=2) * (M17:V17="Y") * 1 ) +SUMPRODUCT( (M$6:V$6=3) * (M17:V17="Y") * 1 ) + SUMPRODUCT( (M$6:V$6=4) * (M17:V17="N") * 1 ) +SUMPRODUCT( (M$6:V$6=5) * (M17:V17="N") * 2 ))
+ (SUMPRODUCT( (X$6:BQ$6=1) * (X17:BQ17="Y") * 2 ) +SUMPRODUCT( (X$6:BQ$6=2) * (X17:BQ17="Y") * 1 ) +SUMPRODUCT( (X$6:BQ$6=3) * (X17:BQ17="Y") * 1 ) +SUMPRODUCT( (X$6:BQ$6=4) * (X17:BQ17="N") * 1 ) +SUMPRODUCT( (X$6:BQ$6=5) * (X17:BQ17="N") * 2 ))</f>
        <v>87</v>
      </c>
      <c r="BU17" s="3">
        <f t="shared" si="3"/>
        <v>0</v>
      </c>
      <c r="BV17" s="3">
        <f t="shared" si="0"/>
        <v>1</v>
      </c>
      <c r="BX17" s="3">
        <f xml:space="preserve"> 5 * (SUMPRODUCT( (M$6:N$6=1)*((M17:N17="Y") + (M17:N17="N")) * 2 ) +SUMPRODUCT( (M$6:N$6=2) * ((M17:N17="Y") + (M17:N17="N")) * 1 ) + SUMPRODUCT( (M$6:N$6=3)*((M17:N17="Y")+(M17:N17="N"))*1 ) +SUMPRODUCT( (M$6:N$6=4 ) * ((M17:N17="Y") + (M17:N17="N")) * 1 )+SUMPRODUCT( (M$6:N$6=5) * ((M17:N17="Y")+(M17:N17="N")) * 2 ))+1*(SUMPRODUCT( (X$6:AC$6=1) * ((X17:AC17="Y") + (X17:AC17="N")) * 2 ) +SUMPRODUCT( (X$6:AC$6=2 ) * ((X17:AC17="Y") + (X17:AC17="N")) * 1 ) +SUMPRODUCT( (X$6:AC$6=3) * ((X17:AC17="Y") + (X17:AC17="N")) * 1 ) +SUMPRODUCT( (X$6:AC$6=4) * ((X17:AC17="Y") + (X17:AC17="N")) * 1 ) + SUMPRODUCT( (X$6:AC$6=5) * ((X17:AC17="Y") + (X17:AC17="N")) * 2 ))</f>
        <v>17</v>
      </c>
      <c r="BY17" s="3">
        <f xml:space="preserve"> 5 * (SUMPRODUCT( (M$6:N$6=1) * (M17:N17="Y") * 2 ) + SUMPRODUCT( (M$6:N$6=2) * (M17:N17="Y") * 1 ) +SUMPRODUCT( (M$6:N$6=3) * (M17:N17="Y") * 1 ) + SUMPRODUCT( (M$6:N$6=4) * (M17:N17="N") * 1 ) +SUMPRODUCT( (M$6:N$6=5) * (M17:N17="N") * 2 ))
+ (SUMPRODUCT( (X$6:AC$6=1) * (X17:AC17="Y") * 2 ) +SUMPRODUCT( (X$6:AC$6=2) * (X17:AC17="Y") * 1 ) +SUMPRODUCT( (X$6:AC$6=3) * (X17:AC17="Y") * 1 ) +SUMPRODUCT( (X$6:AC$6=4) * (X17:AC17="N") * 1 ) +SUMPRODUCT( (X$6:AC$6=5) * (X17:AC17="N") * 2 ))</f>
        <v>12</v>
      </c>
      <c r="BZ17" s="3">
        <f>COUNTA(M17:N17)+COUNTA(X17:AC17)</f>
        <v>8</v>
      </c>
      <c r="CA17" s="3">
        <f xml:space="preserve"> 5 * (SUMPRODUCT( (O$6:R$6=1)*((O17:R17="Y") + (O17:R17="N")) * 2 ) +SUMPRODUCT( (O$6:R$6=2) * ((O17:R17="Y") + (O17:R17="N")) * 1 ) + SUMPRODUCT( (O$6:R$6=3)*((O17:R17="Y")+(O17:R17="N"))*1 ) +SUMPRODUCT( (O$6:R$6=4 ) * ((O17:R17="Y") + (O17:R17="N")) * 1 )+SUMPRODUCT( (O$6:R$6=5) * ((O17:R17="Y")+(O17:R17="N")) * 2 ))
+1*(SUMPRODUCT( (AD$6:AQ$6=1) * ((AD17:AQ17="Y") + (AD17:AQ17="N")) * 2 ) +SUMPRODUCT( (AD$6:AQ$6=2 ) * ((AD17:AQ17="Y") + (AD17:AQ17="N")) * 1 ) +SUMPRODUCT( (AD$6:AQ$6=3) * ((AD17:AQ17="Y") + (AD17:AQ17="N")) * 1 ) +SUMPRODUCT( (AD$6:AQ$6=4) * ((AD17:AQ17="Y") + (AD17:AQ17="N")) * 1 ) + SUMPRODUCT( (AD$6:AQ$6=5) * ((AD17:AQ17="Y") + (AD17:AQ17="N")) * 2 ))</f>
        <v>40</v>
      </c>
      <c r="CB17" s="3">
        <f xml:space="preserve"> 5 * (SUMPRODUCT( (O$6:R$6=1) * (O17:R17="Y") * 2 ) + SUMPRODUCT( (O$6:R$6=2) * (O17:R17="Y") * 1 ) +SUMPRODUCT( (O$6:R$6=3) * (O17:R17="Y") * 1 ) + SUMPRODUCT( (O$6:R$6=4) * (O17:R17="N") * 1 ) +SUMPRODUCT( (O$6:R$6=5) * (O17:R17="N") * 2 ))
+ (SUMPRODUCT( (AD$6:AQ$6=1) * (AD17:AQ17="Y") * 2 ) +SUMPRODUCT( (AD$6:AQ$6=2) * (AD17:AQ17="Y") * 1 ) +SUMPRODUCT( (AD$6:AQ$6=3) * (AD17:AQ17="Y") * 1 ) +SUMPRODUCT( (AD$6:AQ$6=4) * (AD17:AQ17="N") * 1 ) +SUMPRODUCT( (AD$6:AQ$6=5) * (AD17:AQ17="N") * 2 ))</f>
        <v>30</v>
      </c>
      <c r="CC17" s="3">
        <f>COUNTA(O17:R17)+COUNTA(AD17:AQ17)</f>
        <v>18</v>
      </c>
      <c r="CD17" s="3">
        <f>1*(SUMPRODUCT( (AR$6:AY$6=1) * ((AR17:AY17="Y") + (AR17:AY17="N")) * 2 ) +SUMPRODUCT( (AR$6:AY$6=2 ) * ((AR17:AY17="Y") + (AR17:AY17="N")) * 1 ) +SUMPRODUCT( (AR$6:AY$6=3) * ((AR17:AY17="Y") + (AR17:AY17="N")) * 1 ) +SUMPRODUCT( (AR$6:AY$6=4) * ((AR17:AY17="Y") + (AR17:AY17="N")) * 1 ) + SUMPRODUCT( (AR$6:AY$6=5) * ((AR17:AY17="Y") + (AR17:AY17="N")) * 2 ))</f>
        <v>8</v>
      </c>
      <c r="CE17" s="3">
        <f>(SUMPRODUCT( (AR$6:AY$6=1) * (AR17:AY17="Y") * 2 ) +SUMPRODUCT( (AR$6:AY$6=2) * (AR17:AY17="Y") * 1 ) +SUMPRODUCT( (AR$6:AY$6=3) * (AR17:AY17="Y") * 1 ) +SUMPRODUCT( (AR$6:AY$6=4) * (AR17:AY17="N") * 1 ) +SUMPRODUCT( (AR$6:AY$6=5) * (AR17:AY17="N") * 2 ))</f>
        <v>8</v>
      </c>
      <c r="CF17" s="3">
        <f>COUNTA(AR17:AY17)</f>
        <v>8</v>
      </c>
      <c r="CG17" s="3" cm="1">
        <f t="array" ref="CG17">5*(SUMPRODUCT((S$6=1)*((S17="Y")+(S17="N"))*2)+SUMPRODUCT((S$6=2)*((S17="Y")+(S17="N"))*1)+SUMPRODUCT((S$6=3)*((S17="Y")+(S17="N"))*1)+SUMPRODUCT((S$6=4)*((S17="Y")+(S17="N"))*1)+SUMPRODUCT((S$6=5)*((S17="Y")+(S17="N"))*2))+1*(SUMPRODUCT((AZ$6:BI$6=1)*((AZ17:BI17="Y")+(AZ17:BI17="N"))*2)+SUMPRODUCT((AZ$6:BI$6=2)*((AZ17:BI17="Y")+(AZ17:BI17="N"))*1)+SUMPRODUCT((AZ$6:BI$6=3)*((AZ17:BI17="Y")+(AZ17:BI17="N"))*1)+SUMPRODUCT((AZ$6:BI$6=4)*((AZ17:BI17="Y")+(AZ17:BI17="N"))*1)+SUMPRODUCT((AZ$6:BI$6=5)*((AZ17:BI17="Y")+(AZ17:BI17="N"))*2))</f>
        <v>15</v>
      </c>
      <c r="CH17" s="3" cm="1">
        <f t="array" ref="CH17">5*(SUMPRODUCT((S$6=1)*(S17="Y")*2)+SUMPRODUCT((S$6=2)*(S17="Y")*1)+SUMPRODUCT((S$6=3)*(S17="Y")*1)+SUMPRODUCT((S$6=4)*(S17="N")*1)+SUMPRODUCT((S$6=5)*(S17="N")*2))+(SUMPRODUCT((AZ$6:BI$6=1)*(AZ17:BI17="Y")*2)+SUMPRODUCT((AZ$6:BI$6=2)*(AZ17:BI17="Y")*1)+SUMPRODUCT((AZ$6:BI$6=3)*(AZ17:BI17="Y")*1)+SUMPRODUCT((AZ$6:BI$6=4)*(AZ17:BI17="N")*1)+SUMPRODUCT((AZ$6:BI$6=5)*(AZ17:BI17="N")*2))</f>
        <v>14</v>
      </c>
      <c r="CI17" s="3">
        <f>COUNTA(S17)+COUNTA(AZ17:BI17)</f>
        <v>11</v>
      </c>
      <c r="CJ17" s="3" cm="1">
        <f t="array" ref="CJ17">5*(SUMPRODUCT((T$6:V$6=1)*((T17:V17="Y")+(T17:V17="N"))*2)+SUMPRODUCT((T$6:V$6=2)*((T17:V17="Y")+(T17:V17="N"))*1)+SUMPRODUCT((T$6:V$6=3)*((T17:V17="Y")+(T17:V17="N"))*1)+SUMPRODUCT((T$6:V$6=4)*((T17:V17="Y")+(T17:V17="N"))*1)+SUMPRODUCT((T$6:V$6=5)*((T17:V17="Y")+(T17:V17="N"))*2))+1*(SUMPRODUCT((BJ$6:BQ$6=1)*((BJ17:BQ17="Y")+(BJ17:BQ17="N"))*2)+SUMPRODUCT((BJ$6:BQ$6=2)*((BJ17:BQ17="Y")+(BJ17:BQ17="N"))*1)+SUMPRODUCT((BJ$6:BQ$6=3)*((BJ17:BQ17="Y")+(BJ17:BQ17="N"))*1)+SUMPRODUCT((BJ$6:BQ$6=4)*((BJ17:BQ17="Y")+(BJ17:BQ17="N"))*1)+SUMPRODUCT((BJ$6:BQ$6=5)*((BJ17:BQ17="Y")+(BJ17:BQ17="N"))*2))</f>
        <v>24</v>
      </c>
      <c r="CK17" s="3" cm="1">
        <f t="array" ref="CK17">5*(SUMPRODUCT((T$6:V$6=1)*(T17:V17="Y")*2)+SUMPRODUCT((T$6:V$6=2)*(T17:V17="Y")*1)+SUMPRODUCT((T$6:V$6=3)*(T17:V17="Y")*1)+SUMPRODUCT((T$6:V$6=4)*(T17:V17="N")*1)+SUMPRODUCT((T$6:V$6=5)*(T17:V17="N")*2))+(SUMPRODUCT((BJ$6:BQ$6=1)*(BJ17:BQ17="Y")*2)+SUMPRODUCT((BJ$6:BQ$6=2)*(BJ17:BQ17="Y")*1)+SUMPRODUCT((BJ$6:BQ$6=3)*(BJ17:BQ17="Y")*1)+SUMPRODUCT((BJ$6:BQ$6=4)*(BJ17:BQ17="N")*1)+SUMPRODUCT((BJ$6:BQ$6=5)*(BJ17:BQ17="N")*2))</f>
        <v>23</v>
      </c>
      <c r="CL17" s="3">
        <f t="shared" si="4"/>
        <v>11</v>
      </c>
      <c r="CM17" s="19" t="e">
        <f>SUM(COUNTIF(M17, $H$128)*$H$137)+(COUNTIF(M17, $H$129)*$H$137)+(COUNTIF(#REF!, $H$128)*$H$135)+(COUNTIF(#REF!, $H$129)*$H$135)</f>
        <v>#REF!</v>
      </c>
      <c r="CN17" s="19" t="e">
        <f>SUM(COUNTIF(M17, $H$128)*$H$137)+(COUNTIF(#REF!, $H$128)*$H$135)</f>
        <v>#REF!</v>
      </c>
      <c r="CO17" s="19">
        <f>COUNTA(M17)+COUNTA(#REF!)</f>
        <v>2</v>
      </c>
      <c r="CP17" s="19" t="e">
        <f>SUM(COUNTIF(M17, $H$128)*$H$137)+(COUNTIF(M17, $H$129)*$H$137)+(COUNTIF(#REF!, $H$128)*$H$135)+(COUNTIF(#REF!, $H$129)*$H$135)</f>
        <v>#REF!</v>
      </c>
      <c r="CQ17" s="19" t="e">
        <f>SUM(COUNTIF(M17, $H$128)*$H$137)+(COUNTIF(#REF!, $H$128)*$H$135)</f>
        <v>#REF!</v>
      </c>
      <c r="CR17" s="19">
        <f>COUNTA(M17)+COUNTA(#REF!)</f>
        <v>2</v>
      </c>
    </row>
    <row r="18" spans="1:96" ht="16" thickBot="1" x14ac:dyDescent="0.25">
      <c r="A18" s="14">
        <f>SUM((BT18/BS18)*100)</f>
        <v>90.291262135922338</v>
      </c>
      <c r="B18" s="14">
        <f t="shared" si="5"/>
        <v>100</v>
      </c>
      <c r="C18" s="14">
        <f t="shared" si="6"/>
        <v>75</v>
      </c>
      <c r="D18" s="14">
        <f t="shared" si="7"/>
        <v>100</v>
      </c>
      <c r="E18" s="14">
        <f t="shared" si="1"/>
        <v>100</v>
      </c>
      <c r="F18" s="14">
        <f t="shared" si="2"/>
        <v>100</v>
      </c>
      <c r="G18" s="14"/>
      <c r="H18" s="3" t="s">
        <v>41</v>
      </c>
      <c r="I18" s="3" t="s">
        <v>72</v>
      </c>
      <c r="J18" s="3" t="s">
        <v>48</v>
      </c>
      <c r="K18" s="17" t="s">
        <v>73</v>
      </c>
      <c r="L18" s="18" t="s">
        <v>45</v>
      </c>
      <c r="M18" s="3" t="s">
        <v>46</v>
      </c>
      <c r="N18" s="3" t="s">
        <v>46</v>
      </c>
      <c r="O18" s="3" t="s">
        <v>46</v>
      </c>
      <c r="P18" s="3" t="s">
        <v>46</v>
      </c>
      <c r="Q18" s="3" t="s">
        <v>46</v>
      </c>
      <c r="R18" s="3" t="s">
        <v>46</v>
      </c>
      <c r="S18" s="3" t="s">
        <v>46</v>
      </c>
      <c r="T18" s="3" t="s">
        <v>46</v>
      </c>
      <c r="U18" s="3" t="s">
        <v>46</v>
      </c>
      <c r="V18" s="3" t="s">
        <v>46</v>
      </c>
      <c r="W18" s="3" t="s">
        <v>46</v>
      </c>
      <c r="X18" s="3" t="s">
        <v>46</v>
      </c>
      <c r="Y18" s="3" t="s">
        <v>46</v>
      </c>
      <c r="Z18" s="3" t="s">
        <v>46</v>
      </c>
      <c r="AA18" s="3" t="s">
        <v>46</v>
      </c>
      <c r="AB18" s="3" t="s">
        <v>46</v>
      </c>
      <c r="AC18" s="3" t="s">
        <v>46</v>
      </c>
      <c r="AD18" s="3" t="s">
        <v>46</v>
      </c>
      <c r="AE18" s="3" t="s">
        <v>46</v>
      </c>
      <c r="AF18" s="3" t="s">
        <v>46</v>
      </c>
      <c r="AG18" s="3" t="s">
        <v>46</v>
      </c>
      <c r="AH18" s="3" t="s">
        <v>46</v>
      </c>
      <c r="AI18" s="3" t="s">
        <v>46</v>
      </c>
      <c r="AJ18" s="3" t="s">
        <v>46</v>
      </c>
      <c r="AK18" s="3" t="s">
        <v>46</v>
      </c>
      <c r="AL18" s="3" t="s">
        <v>46</v>
      </c>
      <c r="AM18" s="3" t="s">
        <v>46</v>
      </c>
      <c r="AN18" s="3" t="s">
        <v>46</v>
      </c>
      <c r="AO18" s="3" t="s">
        <v>46</v>
      </c>
      <c r="AP18" s="3" t="s">
        <v>46</v>
      </c>
      <c r="AQ18" s="3" t="s">
        <v>46</v>
      </c>
      <c r="AR18" s="3" t="s">
        <v>46</v>
      </c>
      <c r="AS18" s="3" t="s">
        <v>46</v>
      </c>
      <c r="AT18" s="3" t="s">
        <v>46</v>
      </c>
      <c r="AU18" s="3" t="s">
        <v>46</v>
      </c>
      <c r="AV18" s="3" t="s">
        <v>46</v>
      </c>
      <c r="AW18" s="3" t="s">
        <v>46</v>
      </c>
      <c r="AX18" s="3" t="s">
        <v>46</v>
      </c>
      <c r="AY18" s="3" t="s">
        <v>46</v>
      </c>
      <c r="AZ18" s="3" t="s">
        <v>46</v>
      </c>
      <c r="BA18" s="3" t="s">
        <v>46</v>
      </c>
      <c r="BB18" s="3" t="s">
        <v>58</v>
      </c>
      <c r="BC18" s="3" t="s">
        <v>46</v>
      </c>
      <c r="BD18" s="3" t="s">
        <v>46</v>
      </c>
      <c r="BE18" s="3" t="s">
        <v>46</v>
      </c>
      <c r="BF18" s="3" t="s">
        <v>46</v>
      </c>
      <c r="BG18" s="3" t="s">
        <v>46</v>
      </c>
      <c r="BH18" s="3" t="s">
        <v>46</v>
      </c>
      <c r="BI18" s="3" t="s">
        <v>46</v>
      </c>
      <c r="BJ18" s="3" t="s">
        <v>46</v>
      </c>
      <c r="BK18" s="3" t="s">
        <v>46</v>
      </c>
      <c r="BL18" s="3" t="s">
        <v>46</v>
      </c>
      <c r="BM18" s="3" t="s">
        <v>46</v>
      </c>
      <c r="BN18" s="3" t="s">
        <v>46</v>
      </c>
      <c r="BO18" s="3" t="s">
        <v>46</v>
      </c>
      <c r="BP18" s="3" t="s">
        <v>46</v>
      </c>
      <c r="BQ18" s="3" t="s">
        <v>46</v>
      </c>
      <c r="BR18" s="3" t="s">
        <v>46</v>
      </c>
      <c r="BS18" s="3" cm="1">
        <f t="array" ref="BS18" xml:space="preserve"> 5 * (SUMPRODUCT( (M$6:V$6=1)*((M18:V18="Y") + (M18:V18="N")) * 2 ) +SUMPRODUCT( (M$6:V$6=2) * ((M18:V18="Y") + (M18:V18="N")) * 1 ) + SUMPRODUCT( (M$6:V$6=3)*((M18:V18="Y")+(M18:V18="N"))*1 ) +SUMPRODUCT( (M$6:V$6=4 ) * ((M18:V18="Y") + (M18:V18="N")) * 1 )+SUMPRODUCT( (M$6:V$6=5) * ((M18:V18="Y")+(M18:V18="N")) * 2 ))+1*(SUMPRODUCT( (X$6:BQ$6=1) * ((X18:BQ18="Y") + (X18:BQ18="N")) * 2 ) +SUMPRODUCT( (X$6:BQ$6=2 ) * ((X18:BQ18="Y") + (X18:BQ18="N")) * 1 ) +SUMPRODUCT( (X$6:BQ$6=3) * ((X18:BQ18="Y") + (X18:BQ18="N")) * 1 ) +SUMPRODUCT( (X$6:BQ$6=4) * ((X18:BQ18="Y") + (X18:BQ18="N")) * 1 ) + SUMPRODUCT( (X$6:BQ$6=5) * ((X18:BQ18="Y") + (X18:BQ18="N")) * 2 ))</f>
        <v>103</v>
      </c>
      <c r="BT18" s="3" cm="1">
        <f t="array" ref="BT18" xml:space="preserve"> 5 * (SUMPRODUCT( (M$6:V$6=1) * (M18:V18="Y") * 2 ) + SUMPRODUCT( (M$6:V$6=2) * (M18:V18="Y") * 1 ) +SUMPRODUCT( (M$6:V$6=3) * (M18:V18="Y") * 1 ) + SUMPRODUCT( (M$6:V$6=4) * (M18:V18="N") * 1 ) +SUMPRODUCT( (M$6:V$6=5) * (M18:V18="N") * 2 ))
+ (SUMPRODUCT( (X$6:BQ$6=1) * (X18:BQ18="Y") * 2 ) +SUMPRODUCT( (X$6:BQ$6=2) * (X18:BQ18="Y") * 1 ) +SUMPRODUCT( (X$6:BQ$6=3) * (X18:BQ18="Y") * 1 ) +SUMPRODUCT( (X$6:BQ$6=4) * (X18:BQ18="N") * 1 ) +SUMPRODUCT( (X$6:BQ$6=5) * (X18:BQ18="N") * 2 ))</f>
        <v>93</v>
      </c>
      <c r="BU18" s="3">
        <f t="shared" si="3"/>
        <v>1</v>
      </c>
      <c r="BV18" s="3">
        <f t="shared" si="0"/>
        <v>1</v>
      </c>
      <c r="BX18" s="3">
        <f xml:space="preserve"> 5 * (SUMPRODUCT( (M$6:N$6=1)*((M18:N18="Y") + (M18:N18="N")) * 2 ) +SUMPRODUCT( (M$6:N$6=2) * ((M18:N18="Y") + (M18:N18="N")) * 1 ) + SUMPRODUCT( (M$6:N$6=3)*((M18:N18="Y")+(M18:N18="N"))*1 ) +SUMPRODUCT( (M$6:N$6=4 ) * ((M18:N18="Y") + (M18:N18="N")) * 1 )+SUMPRODUCT( (M$6:N$6=5) * ((M18:N18="Y")+(M18:N18="N")) * 2 ))+1*(SUMPRODUCT( (X$6:AC$6=1) * ((X18:AC18="Y") + (X18:AC18="N")) * 2 ) +SUMPRODUCT( (X$6:AC$6=2 ) * ((X18:AC18="Y") + (X18:AC18="N")) * 1 ) +SUMPRODUCT( (X$6:AC$6=3) * ((X18:AC18="Y") + (X18:AC18="N")) * 1 ) +SUMPRODUCT( (X$6:AC$6=4) * ((X18:AC18="Y") + (X18:AC18="N")) * 1 ) + SUMPRODUCT( (X$6:AC$6=5) * ((X18:AC18="Y") + (X18:AC18="N")) * 2 ))</f>
        <v>17</v>
      </c>
      <c r="BY18" s="3">
        <f xml:space="preserve"> 5 * (SUMPRODUCT( (M$6:N$6=1) * (M18:N18="Y") * 2 ) + SUMPRODUCT( (M$6:N$6=2) * (M18:N18="Y") * 1 ) +SUMPRODUCT( (M$6:N$6=3) * (M18:N18="Y") * 1 ) + SUMPRODUCT( (M$6:N$6=4) * (M18:N18="N") * 1 ) +SUMPRODUCT( (M$6:N$6=5) * (M18:N18="N") * 2 ))
+ (SUMPRODUCT( (X$6:AC$6=1) * (X18:AC18="Y") * 2 ) +SUMPRODUCT( (X$6:AC$6=2) * (X18:AC18="Y") * 1 ) +SUMPRODUCT( (X$6:AC$6=3) * (X18:AC18="Y") * 1 ) +SUMPRODUCT( (X$6:AC$6=4) * (X18:AC18="N") * 1 ) +SUMPRODUCT( (X$6:AC$6=5) * (X18:AC18="N") * 2 ))</f>
        <v>17</v>
      </c>
      <c r="BZ18" s="3">
        <f>COUNTA(M18:N18)+COUNTA(X18:AC18)</f>
        <v>8</v>
      </c>
      <c r="CA18" s="3">
        <f xml:space="preserve"> 5 * (SUMPRODUCT( (O$6:R$6=1)*((O18:R18="Y") + (O18:R18="N")) * 2 ) +SUMPRODUCT( (O$6:R$6=2) * ((O18:R18="Y") + (O18:R18="N")) * 1 ) + SUMPRODUCT( (O$6:R$6=3)*((O18:R18="Y")+(O18:R18="N"))*1 ) +SUMPRODUCT( (O$6:R$6=4 ) * ((O18:R18="Y") + (O18:R18="N")) * 1 )+SUMPRODUCT( (O$6:R$6=5) * ((O18:R18="Y")+(O18:R18="N")) * 2 ))
+1*(SUMPRODUCT( (AD$6:AQ$6=1) * ((AD18:AQ18="Y") + (AD18:AQ18="N")) * 2 ) +SUMPRODUCT( (AD$6:AQ$6=2 ) * ((AD18:AQ18="Y") + (AD18:AQ18="N")) * 1 ) +SUMPRODUCT( (AD$6:AQ$6=3) * ((AD18:AQ18="Y") + (AD18:AQ18="N")) * 1 ) +SUMPRODUCT( (AD$6:AQ$6=4) * ((AD18:AQ18="Y") + (AD18:AQ18="N")) * 1 ) + SUMPRODUCT( (AD$6:AQ$6=5) * ((AD18:AQ18="Y") + (AD18:AQ18="N")) * 2 ))</f>
        <v>40</v>
      </c>
      <c r="CB18" s="3">
        <f xml:space="preserve"> 5 * (SUMPRODUCT( (O$6:R$6=1) * (O18:R18="Y") * 2 ) + SUMPRODUCT( (O$6:R$6=2) * (O18:R18="Y") * 1 ) +SUMPRODUCT( (O$6:R$6=3) * (O18:R18="Y") * 1 ) + SUMPRODUCT( (O$6:R$6=4) * (O18:R18="N") * 1 ) +SUMPRODUCT( (O$6:R$6=5) * (O18:R18="N") * 2 ))
+ (SUMPRODUCT( (AD$6:AQ$6=1) * (AD18:AQ18="Y") * 2 ) +SUMPRODUCT( (AD$6:AQ$6=2) * (AD18:AQ18="Y") * 1 ) +SUMPRODUCT( (AD$6:AQ$6=3) * (AD18:AQ18="Y") * 1 ) +SUMPRODUCT( (AD$6:AQ$6=4) * (AD18:AQ18="N") * 1 ) +SUMPRODUCT( (AD$6:AQ$6=5) * (AD18:AQ18="N") * 2 ))</f>
        <v>30</v>
      </c>
      <c r="CC18" s="3">
        <f>COUNTA(O18:R18)+COUNTA(AD18:AQ18)</f>
        <v>18</v>
      </c>
      <c r="CD18" s="3">
        <f>1*(SUMPRODUCT( (AR$6:AY$6=1) * ((AR18:AY18="Y") + (AR18:AY18="N")) * 2 ) +SUMPRODUCT( (AR$6:AY$6=2 ) * ((AR18:AY18="Y") + (AR18:AY18="N")) * 1 ) +SUMPRODUCT( (AR$6:AY$6=3) * ((AR18:AY18="Y") + (AR18:AY18="N")) * 1 ) +SUMPRODUCT( (AR$6:AY$6=4) * ((AR18:AY18="Y") + (AR18:AY18="N")) * 1 ) + SUMPRODUCT( (AR$6:AY$6=5) * ((AR18:AY18="Y") + (AR18:AY18="N")) * 2 ))</f>
        <v>8</v>
      </c>
      <c r="CE18" s="3">
        <f>(SUMPRODUCT( (AR$6:AY$6=1) * (AR18:AY18="Y") * 2 ) +SUMPRODUCT( (AR$6:AY$6=2) * (AR18:AY18="Y") * 1 ) +SUMPRODUCT( (AR$6:AY$6=3) * (AR18:AY18="Y") * 1 ) +SUMPRODUCT( (AR$6:AY$6=4) * (AR18:AY18="N") * 1 ) +SUMPRODUCT( (AR$6:AY$6=5) * (AR18:AY18="N") * 2 ))</f>
        <v>8</v>
      </c>
      <c r="CF18" s="3">
        <f>COUNTA(AR18:AY18)</f>
        <v>8</v>
      </c>
      <c r="CG18" s="3" cm="1">
        <f t="array" ref="CG18">5*(SUMPRODUCT((S$6=1)*((S18="Y")+(S18="N"))*2)+SUMPRODUCT((S$6=2)*((S18="Y")+(S18="N"))*1)+SUMPRODUCT((S$6=3)*((S18="Y")+(S18="N"))*1)+SUMPRODUCT((S$6=4)*((S18="Y")+(S18="N"))*1)+SUMPRODUCT((S$6=5)*((S18="Y")+(S18="N"))*2))+1*(SUMPRODUCT((AZ$6:BI$6=1)*((AZ18:BI18="Y")+(AZ18:BI18="N"))*2)+SUMPRODUCT((AZ$6:BI$6=2)*((AZ18:BI18="Y")+(AZ18:BI18="N"))*1)+SUMPRODUCT((AZ$6:BI$6=3)*((AZ18:BI18="Y")+(AZ18:BI18="N"))*1)+SUMPRODUCT((AZ$6:BI$6=4)*((AZ18:BI18="Y")+(AZ18:BI18="N"))*1)+SUMPRODUCT((AZ$6:BI$6=5)*((AZ18:BI18="Y")+(AZ18:BI18="N"))*2))</f>
        <v>14</v>
      </c>
      <c r="CH18" s="3" cm="1">
        <f t="array" ref="CH18">5*(SUMPRODUCT((S$6=1)*(S18="Y")*2)+SUMPRODUCT((S$6=2)*(S18="Y")*1)+SUMPRODUCT((S$6=3)*(S18="Y")*1)+SUMPRODUCT((S$6=4)*(S18="N")*1)+SUMPRODUCT((S$6=5)*(S18="N")*2))+(SUMPRODUCT((AZ$6:BI$6=1)*(AZ18:BI18="Y")*2)+SUMPRODUCT((AZ$6:BI$6=2)*(AZ18:BI18="Y")*1)+SUMPRODUCT((AZ$6:BI$6=3)*(AZ18:BI18="Y")*1)+SUMPRODUCT((AZ$6:BI$6=4)*(AZ18:BI18="N")*1)+SUMPRODUCT((AZ$6:BI$6=5)*(AZ18:BI18="N")*2))</f>
        <v>14</v>
      </c>
      <c r="CI18" s="3">
        <f>COUNTA(S18)+COUNTA(AZ18:BI18)</f>
        <v>11</v>
      </c>
      <c r="CJ18" s="3" cm="1">
        <f t="array" ref="CJ18">5*(SUMPRODUCT((T$6:V$6=1)*((T18:V18="Y")+(T18:V18="N"))*2)+SUMPRODUCT((T$6:V$6=2)*((T18:V18="Y")+(T18:V18="N"))*1)+SUMPRODUCT((T$6:V$6=3)*((T18:V18="Y")+(T18:V18="N"))*1)+SUMPRODUCT((T$6:V$6=4)*((T18:V18="Y")+(T18:V18="N"))*1)+SUMPRODUCT((T$6:V$6=5)*((T18:V18="Y")+(T18:V18="N"))*2))+1*(SUMPRODUCT((BJ$6:BQ$6=1)*((BJ18:BQ18="Y")+(BJ18:BQ18="N"))*2)+SUMPRODUCT((BJ$6:BQ$6=2)*((BJ18:BQ18="Y")+(BJ18:BQ18="N"))*1)+SUMPRODUCT((BJ$6:BQ$6=3)*((BJ18:BQ18="Y")+(BJ18:BQ18="N"))*1)+SUMPRODUCT((BJ$6:BQ$6=4)*((BJ18:BQ18="Y")+(BJ18:BQ18="N"))*1)+SUMPRODUCT((BJ$6:BQ$6=5)*((BJ18:BQ18="Y")+(BJ18:BQ18="N"))*2))</f>
        <v>24</v>
      </c>
      <c r="CK18" s="3" cm="1">
        <f t="array" ref="CK18">5*(SUMPRODUCT((T$6:V$6=1)*(T18:V18="Y")*2)+SUMPRODUCT((T$6:V$6=2)*(T18:V18="Y")*1)+SUMPRODUCT((T$6:V$6=3)*(T18:V18="Y")*1)+SUMPRODUCT((T$6:V$6=4)*(T18:V18="N")*1)+SUMPRODUCT((T$6:V$6=5)*(T18:V18="N")*2))+(SUMPRODUCT((BJ$6:BQ$6=1)*(BJ18:BQ18="Y")*2)+SUMPRODUCT((BJ$6:BQ$6=2)*(BJ18:BQ18="Y")*1)+SUMPRODUCT((BJ$6:BQ$6=3)*(BJ18:BQ18="Y")*1)+SUMPRODUCT((BJ$6:BQ$6=4)*(BJ18:BQ18="N")*1)+SUMPRODUCT((BJ$6:BQ$6=5)*(BJ18:BQ18="N")*2))</f>
        <v>24</v>
      </c>
      <c r="CL18" s="3">
        <f t="shared" si="4"/>
        <v>11</v>
      </c>
      <c r="CM18" s="19" t="e">
        <f>SUM(COUNTIF(M18, $H$128)*$H$137)+(COUNTIF(M18, $H$129)*$H$137)+(COUNTIF(#REF!, $H$128)*$H$135)+(COUNTIF(#REF!, $H$129)*$H$135)</f>
        <v>#REF!</v>
      </c>
      <c r="CN18" s="19" t="e">
        <f>SUM(COUNTIF(M18, $H$128)*$H$137)+(COUNTIF(#REF!, $H$128)*$H$135)</f>
        <v>#REF!</v>
      </c>
      <c r="CO18" s="19">
        <f>COUNTA(M18)+COUNTA(#REF!)</f>
        <v>2</v>
      </c>
      <c r="CP18" s="19" t="e">
        <f>SUM(COUNTIF(M18, $H$128)*$H$137)+(COUNTIF(M18, $H$129)*$H$137)+(COUNTIF(#REF!, $H$128)*$H$135)+(COUNTIF(#REF!, $H$129)*$H$135)</f>
        <v>#REF!</v>
      </c>
      <c r="CQ18" s="19" t="e">
        <f>SUM(COUNTIF(M18, $H$128)*$H$137)+(COUNTIF(#REF!, $H$128)*$H$135)</f>
        <v>#REF!</v>
      </c>
      <c r="CR18" s="19">
        <f>COUNTA(M18)+COUNTA(#REF!)</f>
        <v>2</v>
      </c>
    </row>
    <row r="19" spans="1:96" ht="16" thickBot="1" x14ac:dyDescent="0.25">
      <c r="A19" s="14">
        <f>SUM((BT19/BS19)*100)</f>
        <v>89.898989898989896</v>
      </c>
      <c r="B19" s="14">
        <f t="shared" si="5"/>
        <v>100</v>
      </c>
      <c r="C19" s="14">
        <f t="shared" si="6"/>
        <v>71.428571428571431</v>
      </c>
      <c r="D19" s="14">
        <f t="shared" si="7"/>
        <v>100</v>
      </c>
      <c r="E19" s="14">
        <f t="shared" si="1"/>
        <v>100</v>
      </c>
      <c r="F19" s="14">
        <f t="shared" si="2"/>
        <v>100</v>
      </c>
      <c r="G19" s="14"/>
      <c r="H19" s="3" t="s">
        <v>41</v>
      </c>
      <c r="I19" s="3" t="s">
        <v>74</v>
      </c>
      <c r="J19" s="3" t="s">
        <v>75</v>
      </c>
      <c r="K19" s="17" t="s">
        <v>54</v>
      </c>
      <c r="L19" s="18" t="s">
        <v>45</v>
      </c>
      <c r="M19" s="3" t="s">
        <v>46</v>
      </c>
      <c r="N19" s="3" t="s">
        <v>46</v>
      </c>
      <c r="O19" s="3" t="s">
        <v>58</v>
      </c>
      <c r="P19" s="3" t="s">
        <v>46</v>
      </c>
      <c r="Q19" s="3" t="s">
        <v>46</v>
      </c>
      <c r="R19" s="3" t="s">
        <v>46</v>
      </c>
      <c r="S19" s="3" t="s">
        <v>46</v>
      </c>
      <c r="T19" s="3" t="s">
        <v>46</v>
      </c>
      <c r="U19" s="3" t="s">
        <v>46</v>
      </c>
      <c r="V19" s="3" t="s">
        <v>46</v>
      </c>
      <c r="W19" s="3" t="s">
        <v>46</v>
      </c>
      <c r="X19" s="3" t="s">
        <v>46</v>
      </c>
      <c r="Y19" s="3" t="s">
        <v>46</v>
      </c>
      <c r="Z19" s="3" t="s">
        <v>46</v>
      </c>
      <c r="AA19" s="3" t="s">
        <v>46</v>
      </c>
      <c r="AB19" s="3" t="s">
        <v>46</v>
      </c>
      <c r="AC19" s="3" t="s">
        <v>46</v>
      </c>
      <c r="AD19" s="3" t="s">
        <v>46</v>
      </c>
      <c r="AE19" s="3" t="s">
        <v>46</v>
      </c>
      <c r="AF19" s="3" t="s">
        <v>46</v>
      </c>
      <c r="AG19" s="3" t="s">
        <v>46</v>
      </c>
      <c r="AH19" s="3" t="s">
        <v>46</v>
      </c>
      <c r="AI19" s="3" t="s">
        <v>46</v>
      </c>
      <c r="AJ19" s="3" t="s">
        <v>46</v>
      </c>
      <c r="AK19" s="3" t="s">
        <v>46</v>
      </c>
      <c r="AL19" s="3" t="s">
        <v>46</v>
      </c>
      <c r="AM19" s="3" t="s">
        <v>46</v>
      </c>
      <c r="AN19" s="3" t="s">
        <v>46</v>
      </c>
      <c r="AO19" s="3" t="s">
        <v>46</v>
      </c>
      <c r="AP19" s="3" t="s">
        <v>46</v>
      </c>
      <c r="AQ19" s="3" t="s">
        <v>46</v>
      </c>
      <c r="AR19" s="3" t="s">
        <v>46</v>
      </c>
      <c r="AS19" s="3" t="s">
        <v>46</v>
      </c>
      <c r="AT19" s="3" t="s">
        <v>46</v>
      </c>
      <c r="AU19" s="3" t="s">
        <v>46</v>
      </c>
      <c r="AV19" s="3" t="s">
        <v>46</v>
      </c>
      <c r="AW19" s="3" t="s">
        <v>46</v>
      </c>
      <c r="AX19" s="3" t="s">
        <v>46</v>
      </c>
      <c r="AY19" s="3" t="s">
        <v>46</v>
      </c>
      <c r="AZ19" s="3" t="s">
        <v>46</v>
      </c>
      <c r="BA19" s="3" t="s">
        <v>46</v>
      </c>
      <c r="BB19" s="3" t="s">
        <v>46</v>
      </c>
      <c r="BC19" s="3" t="s">
        <v>46</v>
      </c>
      <c r="BD19" s="3" t="s">
        <v>46</v>
      </c>
      <c r="BE19" s="3" t="s">
        <v>46</v>
      </c>
      <c r="BF19" s="3" t="s">
        <v>46</v>
      </c>
      <c r="BG19" s="3" t="s">
        <v>46</v>
      </c>
      <c r="BH19" s="3" t="s">
        <v>46</v>
      </c>
      <c r="BI19" s="3" t="s">
        <v>46</v>
      </c>
      <c r="BJ19" s="3" t="s">
        <v>46</v>
      </c>
      <c r="BK19" s="3" t="s">
        <v>46</v>
      </c>
      <c r="BL19" s="3" t="s">
        <v>46</v>
      </c>
      <c r="BM19" s="3" t="s">
        <v>46</v>
      </c>
      <c r="BN19" s="3" t="s">
        <v>46</v>
      </c>
      <c r="BO19" s="3" t="s">
        <v>46</v>
      </c>
      <c r="BP19" s="3" t="s">
        <v>46</v>
      </c>
      <c r="BQ19" s="3" t="s">
        <v>46</v>
      </c>
      <c r="BR19" s="3" t="s">
        <v>46</v>
      </c>
      <c r="BS19" s="3" cm="1">
        <f t="array" ref="BS19" xml:space="preserve"> 5 * (SUMPRODUCT( (M$6:V$6=1)*((M19:V19="Y") + (M19:V19="N")) * 2 ) +SUMPRODUCT( (M$6:V$6=2) * ((M19:V19="Y") + (M19:V19="N")) * 1 ) + SUMPRODUCT( (M$6:V$6=3)*((M19:V19="Y")+(M19:V19="N"))*1 ) +SUMPRODUCT( (M$6:V$6=4 ) * ((M19:V19="Y") + (M19:V19="N")) * 1 )+SUMPRODUCT( (M$6:V$6=5) * ((M19:V19="Y")+(M19:V19="N")) * 2 ))+1*(SUMPRODUCT( (X$6:BQ$6=1) * ((X19:BQ19="Y") + (X19:BQ19="N")) * 2 ) +SUMPRODUCT( (X$6:BQ$6=2 ) * ((X19:BQ19="Y") + (X19:BQ19="N")) * 1 ) +SUMPRODUCT( (X$6:BQ$6=3) * ((X19:BQ19="Y") + (X19:BQ19="N")) * 1 ) +SUMPRODUCT( (X$6:BQ$6=4) * ((X19:BQ19="Y") + (X19:BQ19="N")) * 1 ) + SUMPRODUCT( (X$6:BQ$6=5) * ((X19:BQ19="Y") + (X19:BQ19="N")) * 2 ))</f>
        <v>99</v>
      </c>
      <c r="BT19" s="3" cm="1">
        <f t="array" ref="BT19" xml:space="preserve"> 5 * (SUMPRODUCT( (M$6:V$6=1) * (M19:V19="Y") * 2 ) + SUMPRODUCT( (M$6:V$6=2) * (M19:V19="Y") * 1 ) +SUMPRODUCT( (M$6:V$6=3) * (M19:V19="Y") * 1 ) + SUMPRODUCT( (M$6:V$6=4) * (M19:V19="N") * 1 ) +SUMPRODUCT( (M$6:V$6=5) * (M19:V19="N") * 2 ))
+ (SUMPRODUCT( (X$6:BQ$6=1) * (X19:BQ19="Y") * 2 ) +SUMPRODUCT( (X$6:BQ$6=2) * (X19:BQ19="Y") * 1 ) +SUMPRODUCT( (X$6:BQ$6=3) * (X19:BQ19="Y") * 1 ) +SUMPRODUCT( (X$6:BQ$6=4) * (X19:BQ19="N") * 1 ) +SUMPRODUCT( (X$6:BQ$6=5) * (X19:BQ19="N") * 2 ))</f>
        <v>89</v>
      </c>
      <c r="BU19" s="3">
        <f t="shared" si="3"/>
        <v>5</v>
      </c>
      <c r="BV19" s="3">
        <f t="shared" si="0"/>
        <v>1</v>
      </c>
      <c r="BX19" s="3">
        <f xml:space="preserve"> 5 * (SUMPRODUCT( (M$6:N$6=1)*((M19:N19="Y") + (M19:N19="N")) * 2 ) +SUMPRODUCT( (M$6:N$6=2) * ((M19:N19="Y") + (M19:N19="N")) * 1 ) + SUMPRODUCT( (M$6:N$6=3)*((M19:N19="Y")+(M19:N19="N"))*1 ) +SUMPRODUCT( (M$6:N$6=4 ) * ((M19:N19="Y") + (M19:N19="N")) * 1 )+SUMPRODUCT( (M$6:N$6=5) * ((M19:N19="Y")+(M19:N19="N")) * 2 ))+1*(SUMPRODUCT( (X$6:AC$6=1) * ((X19:AC19="Y") + (X19:AC19="N")) * 2 ) +SUMPRODUCT( (X$6:AC$6=2 ) * ((X19:AC19="Y") + (X19:AC19="N")) * 1 ) +SUMPRODUCT( (X$6:AC$6=3) * ((X19:AC19="Y") + (X19:AC19="N")) * 1 ) +SUMPRODUCT( (X$6:AC$6=4) * ((X19:AC19="Y") + (X19:AC19="N")) * 1 ) + SUMPRODUCT( (X$6:AC$6=5) * ((X19:AC19="Y") + (X19:AC19="N")) * 2 ))</f>
        <v>17</v>
      </c>
      <c r="BY19" s="3">
        <f xml:space="preserve"> 5 * (SUMPRODUCT( (M$6:N$6=1) * (M19:N19="Y") * 2 ) + SUMPRODUCT( (M$6:N$6=2) * (M19:N19="Y") * 1 ) +SUMPRODUCT( (M$6:N$6=3) * (M19:N19="Y") * 1 ) + SUMPRODUCT( (M$6:N$6=4) * (M19:N19="N") * 1 ) +SUMPRODUCT( (M$6:N$6=5) * (M19:N19="N") * 2 ))
+ (SUMPRODUCT( (X$6:AC$6=1) * (X19:AC19="Y") * 2 ) +SUMPRODUCT( (X$6:AC$6=2) * (X19:AC19="Y") * 1 ) +SUMPRODUCT( (X$6:AC$6=3) * (X19:AC19="Y") * 1 ) +SUMPRODUCT( (X$6:AC$6=4) * (X19:AC19="N") * 1 ) +SUMPRODUCT( (X$6:AC$6=5) * (X19:AC19="N") * 2 ))</f>
        <v>17</v>
      </c>
      <c r="BZ19" s="3">
        <f>COUNTA(M19:N19)+COUNTA(X19:AC19)</f>
        <v>8</v>
      </c>
      <c r="CA19" s="3">
        <f xml:space="preserve"> 5 * (SUMPRODUCT( (O$6:R$6=1)*((O19:R19="Y") + (O19:R19="N")) * 2 ) +SUMPRODUCT( (O$6:R$6=2) * ((O19:R19="Y") + (O19:R19="N")) * 1 ) + SUMPRODUCT( (O$6:R$6=3)*((O19:R19="Y")+(O19:R19="N"))*1 ) +SUMPRODUCT( (O$6:R$6=4 ) * ((O19:R19="Y") + (O19:R19="N")) * 1 )+SUMPRODUCT( (O$6:R$6=5) * ((O19:R19="Y")+(O19:R19="N")) * 2 ))
+1*(SUMPRODUCT( (AD$6:AQ$6=1) * ((AD19:AQ19="Y") + (AD19:AQ19="N")) * 2 ) +SUMPRODUCT( (AD$6:AQ$6=2 ) * ((AD19:AQ19="Y") + (AD19:AQ19="N")) * 1 ) +SUMPRODUCT( (AD$6:AQ$6=3) * ((AD19:AQ19="Y") + (AD19:AQ19="N")) * 1 ) +SUMPRODUCT( (AD$6:AQ$6=4) * ((AD19:AQ19="Y") + (AD19:AQ19="N")) * 1 ) + SUMPRODUCT( (AD$6:AQ$6=5) * ((AD19:AQ19="Y") + (AD19:AQ19="N")) * 2 ))</f>
        <v>35</v>
      </c>
      <c r="CB19" s="3">
        <f xml:space="preserve"> 5 * (SUMPRODUCT( (O$6:R$6=1) * (O19:R19="Y") * 2 ) + SUMPRODUCT( (O$6:R$6=2) * (O19:R19="Y") * 1 ) +SUMPRODUCT( (O$6:R$6=3) * (O19:R19="Y") * 1 ) + SUMPRODUCT( (O$6:R$6=4) * (O19:R19="N") * 1 ) +SUMPRODUCT( (O$6:R$6=5) * (O19:R19="N") * 2 ))
+ (SUMPRODUCT( (AD$6:AQ$6=1) * (AD19:AQ19="Y") * 2 ) +SUMPRODUCT( (AD$6:AQ$6=2) * (AD19:AQ19="Y") * 1 ) +SUMPRODUCT( (AD$6:AQ$6=3) * (AD19:AQ19="Y") * 1 ) +SUMPRODUCT( (AD$6:AQ$6=4) * (AD19:AQ19="N") * 1 ) +SUMPRODUCT( (AD$6:AQ$6=5) * (AD19:AQ19="N") * 2 ))</f>
        <v>25</v>
      </c>
      <c r="CC19" s="3">
        <f>COUNTA(O19:R19)+COUNTA(AD19:AQ19)</f>
        <v>18</v>
      </c>
      <c r="CD19" s="3">
        <f>1*(SUMPRODUCT( (AR$6:AY$6=1) * ((AR19:AY19="Y") + (AR19:AY19="N")) * 2 ) +SUMPRODUCT( (AR$6:AY$6=2 ) * ((AR19:AY19="Y") + (AR19:AY19="N")) * 1 ) +SUMPRODUCT( (AR$6:AY$6=3) * ((AR19:AY19="Y") + (AR19:AY19="N")) * 1 ) +SUMPRODUCT( (AR$6:AY$6=4) * ((AR19:AY19="Y") + (AR19:AY19="N")) * 1 ) + SUMPRODUCT( (AR$6:AY$6=5) * ((AR19:AY19="Y") + (AR19:AY19="N")) * 2 ))</f>
        <v>8</v>
      </c>
      <c r="CE19" s="3">
        <f>(SUMPRODUCT( (AR$6:AY$6=1) * (AR19:AY19="Y") * 2 ) +SUMPRODUCT( (AR$6:AY$6=2) * (AR19:AY19="Y") * 1 ) +SUMPRODUCT( (AR$6:AY$6=3) * (AR19:AY19="Y") * 1 ) +SUMPRODUCT( (AR$6:AY$6=4) * (AR19:AY19="N") * 1 ) +SUMPRODUCT( (AR$6:AY$6=5) * (AR19:AY19="N") * 2 ))</f>
        <v>8</v>
      </c>
      <c r="CF19" s="3">
        <f>COUNTA(AR19:AY19)</f>
        <v>8</v>
      </c>
      <c r="CG19" s="3" cm="1">
        <f t="array" ref="CG19">5*(SUMPRODUCT((S$6=1)*((S19="Y")+(S19="N"))*2)+SUMPRODUCT((S$6=2)*((S19="Y")+(S19="N"))*1)+SUMPRODUCT((S$6=3)*((S19="Y")+(S19="N"))*1)+SUMPRODUCT((S$6=4)*((S19="Y")+(S19="N"))*1)+SUMPRODUCT((S$6=5)*((S19="Y")+(S19="N"))*2))+1*(SUMPRODUCT((AZ$6:BI$6=1)*((AZ19:BI19="Y")+(AZ19:BI19="N"))*2)+SUMPRODUCT((AZ$6:BI$6=2)*((AZ19:BI19="Y")+(AZ19:BI19="N"))*1)+SUMPRODUCT((AZ$6:BI$6=3)*((AZ19:BI19="Y")+(AZ19:BI19="N"))*1)+SUMPRODUCT((AZ$6:BI$6=4)*((AZ19:BI19="Y")+(AZ19:BI19="N"))*1)+SUMPRODUCT((AZ$6:BI$6=5)*((AZ19:BI19="Y")+(AZ19:BI19="N"))*2))</f>
        <v>15</v>
      </c>
      <c r="CH19" s="3" cm="1">
        <f t="array" ref="CH19">5*(SUMPRODUCT((S$6=1)*(S19="Y")*2)+SUMPRODUCT((S$6=2)*(S19="Y")*1)+SUMPRODUCT((S$6=3)*(S19="Y")*1)+SUMPRODUCT((S$6=4)*(S19="N")*1)+SUMPRODUCT((S$6=5)*(S19="N")*2))+(SUMPRODUCT((AZ$6:BI$6=1)*(AZ19:BI19="Y")*2)+SUMPRODUCT((AZ$6:BI$6=2)*(AZ19:BI19="Y")*1)+SUMPRODUCT((AZ$6:BI$6=3)*(AZ19:BI19="Y")*1)+SUMPRODUCT((AZ$6:BI$6=4)*(AZ19:BI19="N")*1)+SUMPRODUCT((AZ$6:BI$6=5)*(AZ19:BI19="N")*2))</f>
        <v>15</v>
      </c>
      <c r="CI19" s="3">
        <f>COUNTA(S19)+COUNTA(AZ19:BI19)</f>
        <v>11</v>
      </c>
      <c r="CJ19" s="3" cm="1">
        <f t="array" ref="CJ19">5*(SUMPRODUCT((T$6:V$6=1)*((T19:V19="Y")+(T19:V19="N"))*2)+SUMPRODUCT((T$6:V$6=2)*((T19:V19="Y")+(T19:V19="N"))*1)+SUMPRODUCT((T$6:V$6=3)*((T19:V19="Y")+(T19:V19="N"))*1)+SUMPRODUCT((T$6:V$6=4)*((T19:V19="Y")+(T19:V19="N"))*1)+SUMPRODUCT((T$6:V$6=5)*((T19:V19="Y")+(T19:V19="N"))*2))+1*(SUMPRODUCT((BJ$6:BQ$6=1)*((BJ19:BQ19="Y")+(BJ19:BQ19="N"))*2)+SUMPRODUCT((BJ$6:BQ$6=2)*((BJ19:BQ19="Y")+(BJ19:BQ19="N"))*1)+SUMPRODUCT((BJ$6:BQ$6=3)*((BJ19:BQ19="Y")+(BJ19:BQ19="N"))*1)+SUMPRODUCT((BJ$6:BQ$6=4)*((BJ19:BQ19="Y")+(BJ19:BQ19="N"))*1)+SUMPRODUCT((BJ$6:BQ$6=5)*((BJ19:BQ19="Y")+(BJ19:BQ19="N"))*2))</f>
        <v>24</v>
      </c>
      <c r="CK19" s="3" cm="1">
        <f t="array" ref="CK19">5*(SUMPRODUCT((T$6:V$6=1)*(T19:V19="Y")*2)+SUMPRODUCT((T$6:V$6=2)*(T19:V19="Y")*1)+SUMPRODUCT((T$6:V$6=3)*(T19:V19="Y")*1)+SUMPRODUCT((T$6:V$6=4)*(T19:V19="N")*1)+SUMPRODUCT((T$6:V$6=5)*(T19:V19="N")*2))+(SUMPRODUCT((BJ$6:BQ$6=1)*(BJ19:BQ19="Y")*2)+SUMPRODUCT((BJ$6:BQ$6=2)*(BJ19:BQ19="Y")*1)+SUMPRODUCT((BJ$6:BQ$6=3)*(BJ19:BQ19="Y")*1)+SUMPRODUCT((BJ$6:BQ$6=4)*(BJ19:BQ19="N")*1)+SUMPRODUCT((BJ$6:BQ$6=5)*(BJ19:BQ19="N")*2))</f>
        <v>24</v>
      </c>
      <c r="CL19" s="3">
        <f t="shared" si="4"/>
        <v>11</v>
      </c>
      <c r="CM19" s="19" t="e">
        <f>SUM(COUNTIF(M19, $H$128)*$H$137)+(COUNTIF(M19, $H$129)*$H$137)+(COUNTIF(#REF!, $H$128)*$H$135)+(COUNTIF(#REF!, $H$129)*$H$135)</f>
        <v>#REF!</v>
      </c>
      <c r="CN19" s="19" t="e">
        <f>SUM(COUNTIF(M19, $H$128)*$H$137)+(COUNTIF(#REF!, $H$128)*$H$135)</f>
        <v>#REF!</v>
      </c>
      <c r="CO19" s="19">
        <f>COUNTA(M19)+COUNTA(#REF!)</f>
        <v>2</v>
      </c>
      <c r="CP19" s="19" t="e">
        <f>SUM(COUNTIF(M19, $H$128)*$H$137)+(COUNTIF(M19, $H$129)*$H$137)+(COUNTIF(#REF!, $H$128)*$H$135)+(COUNTIF(#REF!, $H$129)*$H$135)</f>
        <v>#REF!</v>
      </c>
      <c r="CQ19" s="19" t="e">
        <f>SUM(COUNTIF(M19, $H$128)*$H$137)+(COUNTIF(#REF!, $H$128)*$H$135)</f>
        <v>#REF!</v>
      </c>
      <c r="CR19" s="19">
        <f>COUNTA(M19)+COUNTA(#REF!)</f>
        <v>2</v>
      </c>
    </row>
    <row r="20" spans="1:96" ht="16" thickBot="1" x14ac:dyDescent="0.25">
      <c r="A20" s="14">
        <f>SUM((BT20/BS20)*100)</f>
        <v>89.473684210526315</v>
      </c>
      <c r="B20" s="14">
        <f t="shared" si="5"/>
        <v>100</v>
      </c>
      <c r="C20" s="14">
        <f t="shared" si="6"/>
        <v>74.358974358974365</v>
      </c>
      <c r="D20" s="14">
        <f t="shared" si="7"/>
        <v>100</v>
      </c>
      <c r="E20" s="14">
        <f t="shared" si="1"/>
        <v>100</v>
      </c>
      <c r="F20" s="14">
        <f t="shared" si="2"/>
        <v>100</v>
      </c>
      <c r="G20" s="14"/>
      <c r="H20" s="3" t="s">
        <v>41</v>
      </c>
      <c r="I20" s="3" t="s">
        <v>76</v>
      </c>
      <c r="J20" s="3" t="s">
        <v>77</v>
      </c>
      <c r="K20" s="17" t="s">
        <v>78</v>
      </c>
      <c r="L20" s="18" t="s">
        <v>45</v>
      </c>
      <c r="M20" s="3" t="s">
        <v>46</v>
      </c>
      <c r="N20" s="3" t="s">
        <v>46</v>
      </c>
      <c r="O20" s="3" t="s">
        <v>46</v>
      </c>
      <c r="P20" s="3" t="s">
        <v>46</v>
      </c>
      <c r="Q20" s="3" t="s">
        <v>46</v>
      </c>
      <c r="R20" s="3" t="s">
        <v>46</v>
      </c>
      <c r="S20" s="3" t="s">
        <v>58</v>
      </c>
      <c r="T20" s="3" t="s">
        <v>46</v>
      </c>
      <c r="U20" s="3" t="s">
        <v>46</v>
      </c>
      <c r="V20" s="3" t="s">
        <v>46</v>
      </c>
      <c r="W20" s="3" t="s">
        <v>46</v>
      </c>
      <c r="X20" s="3" t="s">
        <v>46</v>
      </c>
      <c r="Y20" s="3" t="s">
        <v>46</v>
      </c>
      <c r="Z20" s="3" t="s">
        <v>46</v>
      </c>
      <c r="AA20" s="3" t="s">
        <v>46</v>
      </c>
      <c r="AB20" s="3" t="s">
        <v>46</v>
      </c>
      <c r="AC20" s="3" t="s">
        <v>46</v>
      </c>
      <c r="AD20" s="3" t="s">
        <v>46</v>
      </c>
      <c r="AE20" s="3" t="s">
        <v>46</v>
      </c>
      <c r="AF20" s="3" t="s">
        <v>46</v>
      </c>
      <c r="AG20" s="3" t="s">
        <v>46</v>
      </c>
      <c r="AH20" s="3" t="s">
        <v>46</v>
      </c>
      <c r="AI20" s="3" t="s">
        <v>46</v>
      </c>
      <c r="AJ20" s="3" t="s">
        <v>46</v>
      </c>
      <c r="AK20" s="3" t="s">
        <v>46</v>
      </c>
      <c r="AL20" s="3" t="s">
        <v>46</v>
      </c>
      <c r="AM20" s="3" t="s">
        <v>58</v>
      </c>
      <c r="AN20" s="3" t="s">
        <v>46</v>
      </c>
      <c r="AO20" s="3" t="s">
        <v>46</v>
      </c>
      <c r="AP20" s="3" t="s">
        <v>46</v>
      </c>
      <c r="AQ20" s="3" t="s">
        <v>46</v>
      </c>
      <c r="AR20" s="3" t="s">
        <v>58</v>
      </c>
      <c r="AS20" s="3" t="s">
        <v>46</v>
      </c>
      <c r="AT20" s="3" t="s">
        <v>46</v>
      </c>
      <c r="AU20" s="3" t="s">
        <v>46</v>
      </c>
      <c r="AV20" s="3" t="s">
        <v>46</v>
      </c>
      <c r="AW20" s="3" t="s">
        <v>46</v>
      </c>
      <c r="AX20" s="3" t="s">
        <v>46</v>
      </c>
      <c r="AY20" s="3" t="s">
        <v>46</v>
      </c>
      <c r="AZ20" s="3" t="s">
        <v>46</v>
      </c>
      <c r="BA20" s="3" t="s">
        <v>46</v>
      </c>
      <c r="BB20" s="3" t="s">
        <v>58</v>
      </c>
      <c r="BC20" s="3" t="s">
        <v>46</v>
      </c>
      <c r="BD20" s="3" t="s">
        <v>46</v>
      </c>
      <c r="BE20" s="3" t="s">
        <v>46</v>
      </c>
      <c r="BF20" s="3" t="s">
        <v>46</v>
      </c>
      <c r="BG20" s="3" t="s">
        <v>46</v>
      </c>
      <c r="BH20" s="3" t="s">
        <v>46</v>
      </c>
      <c r="BI20" s="3" t="s">
        <v>46</v>
      </c>
      <c r="BJ20" s="3" t="s">
        <v>46</v>
      </c>
      <c r="BK20" s="3" t="s">
        <v>46</v>
      </c>
      <c r="BL20" s="3" t="s">
        <v>58</v>
      </c>
      <c r="BM20" s="3" t="s">
        <v>46</v>
      </c>
      <c r="BN20" s="3" t="s">
        <v>46</v>
      </c>
      <c r="BO20" s="3" t="s">
        <v>46</v>
      </c>
      <c r="BP20" s="3" t="s">
        <v>46</v>
      </c>
      <c r="BQ20" s="3" t="s">
        <v>46</v>
      </c>
      <c r="BR20" s="3" t="s">
        <v>46</v>
      </c>
      <c r="BS20" s="3" cm="1">
        <f t="array" ref="BS20" xml:space="preserve"> 5 * (SUMPRODUCT( (M$6:V$6=1)*((M20:V20="Y") + (M20:V20="N")) * 2 ) +SUMPRODUCT( (M$6:V$6=2) * ((M20:V20="Y") + (M20:V20="N")) * 1 ) + SUMPRODUCT( (M$6:V$6=3)*((M20:V20="Y")+(M20:V20="N"))*1 ) +SUMPRODUCT( (M$6:V$6=4 ) * ((M20:V20="Y") + (M20:V20="N")) * 1 )+SUMPRODUCT( (M$6:V$6=5) * ((M20:V20="Y")+(M20:V20="N")) * 2 ))+1*(SUMPRODUCT( (X$6:BQ$6=1) * ((X20:BQ20="Y") + (X20:BQ20="N")) * 2 ) +SUMPRODUCT( (X$6:BQ$6=2 ) * ((X20:BQ20="Y") + (X20:BQ20="N")) * 1 ) +SUMPRODUCT( (X$6:BQ$6=3) * ((X20:BQ20="Y") + (X20:BQ20="N")) * 1 ) +SUMPRODUCT( (X$6:BQ$6=4) * ((X20:BQ20="Y") + (X20:BQ20="N")) * 1 ) + SUMPRODUCT( (X$6:BQ$6=5) * ((X20:BQ20="Y") + (X20:BQ20="N")) * 2 ))</f>
        <v>95</v>
      </c>
      <c r="BT20" s="3" cm="1">
        <f t="array" ref="BT20" xml:space="preserve"> 5 * (SUMPRODUCT( (M$6:V$6=1) * (M20:V20="Y") * 2 ) + SUMPRODUCT( (M$6:V$6=2) * (M20:V20="Y") * 1 ) +SUMPRODUCT( (M$6:V$6=3) * (M20:V20="Y") * 1 ) + SUMPRODUCT( (M$6:V$6=4) * (M20:V20="N") * 1 ) +SUMPRODUCT( (M$6:V$6=5) * (M20:V20="N") * 2 ))
+ (SUMPRODUCT( (X$6:BQ$6=1) * (X20:BQ20="Y") * 2 ) +SUMPRODUCT( (X$6:BQ$6=2) * (X20:BQ20="Y") * 1 ) +SUMPRODUCT( (X$6:BQ$6=3) * (X20:BQ20="Y") * 1 ) +SUMPRODUCT( (X$6:BQ$6=4) * (X20:BQ20="N") * 1 ) +SUMPRODUCT( (X$6:BQ$6=5) * (X20:BQ20="N") * 2 ))</f>
        <v>85</v>
      </c>
      <c r="BU20" s="3">
        <f t="shared" si="3"/>
        <v>9</v>
      </c>
      <c r="BV20" s="3">
        <f t="shared" si="0"/>
        <v>1</v>
      </c>
      <c r="BX20" s="3">
        <f xml:space="preserve"> 5 * (SUMPRODUCT( (M$6:N$6=1)*((M20:N20="Y") + (M20:N20="N")) * 2 ) +SUMPRODUCT( (M$6:N$6=2) * ((M20:N20="Y") + (M20:N20="N")) * 1 ) + SUMPRODUCT( (M$6:N$6=3)*((M20:N20="Y")+(M20:N20="N"))*1 ) +SUMPRODUCT( (M$6:N$6=4 ) * ((M20:N20="Y") + (M20:N20="N")) * 1 )+SUMPRODUCT( (M$6:N$6=5) * ((M20:N20="Y")+(M20:N20="N")) * 2 ))+1*(SUMPRODUCT( (X$6:AC$6=1) * ((X20:AC20="Y") + (X20:AC20="N")) * 2 ) +SUMPRODUCT( (X$6:AC$6=2 ) * ((X20:AC20="Y") + (X20:AC20="N")) * 1 ) +SUMPRODUCT( (X$6:AC$6=3) * ((X20:AC20="Y") + (X20:AC20="N")) * 1 ) +SUMPRODUCT( (X$6:AC$6=4) * ((X20:AC20="Y") + (X20:AC20="N")) * 1 ) + SUMPRODUCT( (X$6:AC$6=5) * ((X20:AC20="Y") + (X20:AC20="N")) * 2 ))</f>
        <v>17</v>
      </c>
      <c r="BY20" s="3">
        <f xml:space="preserve"> 5 * (SUMPRODUCT( (M$6:N$6=1) * (M20:N20="Y") * 2 ) + SUMPRODUCT( (M$6:N$6=2) * (M20:N20="Y") * 1 ) +SUMPRODUCT( (M$6:N$6=3) * (M20:N20="Y") * 1 ) + SUMPRODUCT( (M$6:N$6=4) * (M20:N20="N") * 1 ) +SUMPRODUCT( (M$6:N$6=5) * (M20:N20="N") * 2 ))
+ (SUMPRODUCT( (X$6:AC$6=1) * (X20:AC20="Y") * 2 ) +SUMPRODUCT( (X$6:AC$6=2) * (X20:AC20="Y") * 1 ) +SUMPRODUCT( (X$6:AC$6=3) * (X20:AC20="Y") * 1 ) +SUMPRODUCT( (X$6:AC$6=4) * (X20:AC20="N") * 1 ) +SUMPRODUCT( (X$6:AC$6=5) * (X20:AC20="N") * 2 ))</f>
        <v>17</v>
      </c>
      <c r="BZ20" s="3">
        <f>COUNTA(M20:N20)+COUNTA(X20:AC20)</f>
        <v>8</v>
      </c>
      <c r="CA20" s="3">
        <f xml:space="preserve"> 5 * (SUMPRODUCT( (O$6:R$6=1)*((O20:R20="Y") + (O20:R20="N")) * 2 ) +SUMPRODUCT( (O$6:R$6=2) * ((O20:R20="Y") + (O20:R20="N")) * 1 ) + SUMPRODUCT( (O$6:R$6=3)*((O20:R20="Y")+(O20:R20="N"))*1 ) +SUMPRODUCT( (O$6:R$6=4 ) * ((O20:R20="Y") + (O20:R20="N")) * 1 )+SUMPRODUCT( (O$6:R$6=5) * ((O20:R20="Y")+(O20:R20="N")) * 2 ))
+1*(SUMPRODUCT( (AD$6:AQ$6=1) * ((AD20:AQ20="Y") + (AD20:AQ20="N")) * 2 ) +SUMPRODUCT( (AD$6:AQ$6=2 ) * ((AD20:AQ20="Y") + (AD20:AQ20="N")) * 1 ) +SUMPRODUCT( (AD$6:AQ$6=3) * ((AD20:AQ20="Y") + (AD20:AQ20="N")) * 1 ) +SUMPRODUCT( (AD$6:AQ$6=4) * ((AD20:AQ20="Y") + (AD20:AQ20="N")) * 1 ) + SUMPRODUCT( (AD$6:AQ$6=5) * ((AD20:AQ20="Y") + (AD20:AQ20="N")) * 2 ))</f>
        <v>39</v>
      </c>
      <c r="CB20" s="3">
        <f xml:space="preserve"> 5 * (SUMPRODUCT( (O$6:R$6=1) * (O20:R20="Y") * 2 ) + SUMPRODUCT( (O$6:R$6=2) * (O20:R20="Y") * 1 ) +SUMPRODUCT( (O$6:R$6=3) * (O20:R20="Y") * 1 ) + SUMPRODUCT( (O$6:R$6=4) * (O20:R20="N") * 1 ) +SUMPRODUCT( (O$6:R$6=5) * (O20:R20="N") * 2 ))
+ (SUMPRODUCT( (AD$6:AQ$6=1) * (AD20:AQ20="Y") * 2 ) +SUMPRODUCT( (AD$6:AQ$6=2) * (AD20:AQ20="Y") * 1 ) +SUMPRODUCT( (AD$6:AQ$6=3) * (AD20:AQ20="Y") * 1 ) +SUMPRODUCT( (AD$6:AQ$6=4) * (AD20:AQ20="N") * 1 ) +SUMPRODUCT( (AD$6:AQ$6=5) * (AD20:AQ20="N") * 2 ))</f>
        <v>29</v>
      </c>
      <c r="CC20" s="3">
        <f>COUNTA(O20:R20)+COUNTA(AD20:AQ20)</f>
        <v>18</v>
      </c>
      <c r="CD20" s="3">
        <f>1*(SUMPRODUCT( (AR$6:AY$6=1) * ((AR20:AY20="Y") + (AR20:AY20="N")) * 2 ) +SUMPRODUCT( (AR$6:AY$6=2 ) * ((AR20:AY20="Y") + (AR20:AY20="N")) * 1 ) +SUMPRODUCT( (AR$6:AY$6=3) * ((AR20:AY20="Y") + (AR20:AY20="N")) * 1 ) +SUMPRODUCT( (AR$6:AY$6=4) * ((AR20:AY20="Y") + (AR20:AY20="N")) * 1 ) + SUMPRODUCT( (AR$6:AY$6=5) * ((AR20:AY20="Y") + (AR20:AY20="N")) * 2 ))</f>
        <v>7</v>
      </c>
      <c r="CE20" s="3">
        <f>(SUMPRODUCT( (AR$6:AY$6=1) * (AR20:AY20="Y") * 2 ) +SUMPRODUCT( (AR$6:AY$6=2) * (AR20:AY20="Y") * 1 ) +SUMPRODUCT( (AR$6:AY$6=3) * (AR20:AY20="Y") * 1 ) +SUMPRODUCT( (AR$6:AY$6=4) * (AR20:AY20="N") * 1 ) +SUMPRODUCT( (AR$6:AY$6=5) * (AR20:AY20="N") * 2 ))</f>
        <v>7</v>
      </c>
      <c r="CF20" s="3">
        <f>COUNTA(AR20:AY20)</f>
        <v>8</v>
      </c>
      <c r="CG20" s="3" cm="1">
        <f t="array" ref="CG20">5*(SUMPRODUCT((S$6=1)*((S20="Y")+(S20="N"))*2)+SUMPRODUCT((S$6=2)*((S20="Y")+(S20="N"))*1)+SUMPRODUCT((S$6=3)*((S20="Y")+(S20="N"))*1)+SUMPRODUCT((S$6=4)*((S20="Y")+(S20="N"))*1)+SUMPRODUCT((S$6=5)*((S20="Y")+(S20="N"))*2))+1*(SUMPRODUCT((AZ$6:BI$6=1)*((AZ20:BI20="Y")+(AZ20:BI20="N"))*2)+SUMPRODUCT((AZ$6:BI$6=2)*((AZ20:BI20="Y")+(AZ20:BI20="N"))*1)+SUMPRODUCT((AZ$6:BI$6=3)*((AZ20:BI20="Y")+(AZ20:BI20="N"))*1)+SUMPRODUCT((AZ$6:BI$6=4)*((AZ20:BI20="Y")+(AZ20:BI20="N"))*1)+SUMPRODUCT((AZ$6:BI$6=5)*((AZ20:BI20="Y")+(AZ20:BI20="N"))*2))</f>
        <v>9</v>
      </c>
      <c r="CH20" s="3" cm="1">
        <f t="array" ref="CH20">5*(SUMPRODUCT((S$6=1)*(S20="Y")*2)+SUMPRODUCT((S$6=2)*(S20="Y")*1)+SUMPRODUCT((S$6=3)*(S20="Y")*1)+SUMPRODUCT((S$6=4)*(S20="N")*1)+SUMPRODUCT((S$6=5)*(S20="N")*2))+(SUMPRODUCT((AZ$6:BI$6=1)*(AZ20:BI20="Y")*2)+SUMPRODUCT((AZ$6:BI$6=2)*(AZ20:BI20="Y")*1)+SUMPRODUCT((AZ$6:BI$6=3)*(AZ20:BI20="Y")*1)+SUMPRODUCT((AZ$6:BI$6=4)*(AZ20:BI20="N")*1)+SUMPRODUCT((AZ$6:BI$6=5)*(AZ20:BI20="N")*2))</f>
        <v>9</v>
      </c>
      <c r="CI20" s="3">
        <f>COUNTA(S20)+COUNTA(AZ20:BI20)</f>
        <v>11</v>
      </c>
      <c r="CJ20" s="3" cm="1">
        <f t="array" ref="CJ20">5*(SUMPRODUCT((T$6:V$6=1)*((T20:V20="Y")+(T20:V20="N"))*2)+SUMPRODUCT((T$6:V$6=2)*((T20:V20="Y")+(T20:V20="N"))*1)+SUMPRODUCT((T$6:V$6=3)*((T20:V20="Y")+(T20:V20="N"))*1)+SUMPRODUCT((T$6:V$6=4)*((T20:V20="Y")+(T20:V20="N"))*1)+SUMPRODUCT((T$6:V$6=5)*((T20:V20="Y")+(T20:V20="N"))*2))+1*(SUMPRODUCT((BJ$6:BQ$6=1)*((BJ20:BQ20="Y")+(BJ20:BQ20="N"))*2)+SUMPRODUCT((BJ$6:BQ$6=2)*((BJ20:BQ20="Y")+(BJ20:BQ20="N"))*1)+SUMPRODUCT((BJ$6:BQ$6=3)*((BJ20:BQ20="Y")+(BJ20:BQ20="N"))*1)+SUMPRODUCT((BJ$6:BQ$6=4)*((BJ20:BQ20="Y")+(BJ20:BQ20="N"))*1)+SUMPRODUCT((BJ$6:BQ$6=5)*((BJ20:BQ20="Y")+(BJ20:BQ20="N"))*2))</f>
        <v>23</v>
      </c>
      <c r="CK20" s="3" cm="1">
        <f t="array" ref="CK20">5*(SUMPRODUCT((T$6:V$6=1)*(T20:V20="Y")*2)+SUMPRODUCT((T$6:V$6=2)*(T20:V20="Y")*1)+SUMPRODUCT((T$6:V$6=3)*(T20:V20="Y")*1)+SUMPRODUCT((T$6:V$6=4)*(T20:V20="N")*1)+SUMPRODUCT((T$6:V$6=5)*(T20:V20="N")*2))+(SUMPRODUCT((BJ$6:BQ$6=1)*(BJ20:BQ20="Y")*2)+SUMPRODUCT((BJ$6:BQ$6=2)*(BJ20:BQ20="Y")*1)+SUMPRODUCT((BJ$6:BQ$6=3)*(BJ20:BQ20="Y")*1)+SUMPRODUCT((BJ$6:BQ$6=4)*(BJ20:BQ20="N")*1)+SUMPRODUCT((BJ$6:BQ$6=5)*(BJ20:BQ20="N")*2))</f>
        <v>23</v>
      </c>
      <c r="CL20" s="3">
        <f t="shared" si="4"/>
        <v>11</v>
      </c>
      <c r="CM20" s="19" t="e">
        <f>SUM(COUNTIF(M20, $H$128)*$H$137)+(COUNTIF(M20, $H$129)*$H$137)+(COUNTIF(#REF!, $H$128)*$H$135)+(COUNTIF(#REF!, $H$129)*$H$135)</f>
        <v>#REF!</v>
      </c>
      <c r="CN20" s="19" t="e">
        <f>SUM(COUNTIF(M20, $H$128)*$H$137)+(COUNTIF(#REF!, $H$128)*$H$135)</f>
        <v>#REF!</v>
      </c>
      <c r="CO20" s="19">
        <f>COUNTA(M20)+COUNTA(#REF!)</f>
        <v>2</v>
      </c>
      <c r="CP20" s="19" t="e">
        <f>SUM(COUNTIF(M20, $H$128)*$H$137)+(COUNTIF(M20, $H$129)*$H$137)+(COUNTIF(#REF!, $H$128)*$H$135)+(COUNTIF(#REF!, $H$129)*$H$135)</f>
        <v>#REF!</v>
      </c>
      <c r="CQ20" s="19" t="e">
        <f>SUM(COUNTIF(M20, $H$128)*$H$137)+(COUNTIF(#REF!, $H$128)*$H$135)</f>
        <v>#REF!</v>
      </c>
      <c r="CR20" s="19">
        <f>COUNTA(M20)+COUNTA(#REF!)</f>
        <v>2</v>
      </c>
    </row>
    <row r="21" spans="1:96" ht="16" thickBot="1" x14ac:dyDescent="0.25">
      <c r="A21" s="14">
        <f>SUM((BT21/BS21)*100)</f>
        <v>90.099009900990097</v>
      </c>
      <c r="B21" s="14">
        <f t="shared" si="5"/>
        <v>100</v>
      </c>
      <c r="C21" s="14">
        <f t="shared" si="6"/>
        <v>75</v>
      </c>
      <c r="D21" s="14">
        <f t="shared" si="7"/>
        <v>100</v>
      </c>
      <c r="E21" s="14">
        <f t="shared" si="1"/>
        <v>100</v>
      </c>
      <c r="F21" s="14">
        <f t="shared" si="2"/>
        <v>100</v>
      </c>
      <c r="G21" s="14"/>
      <c r="H21" s="3" t="s">
        <v>41</v>
      </c>
      <c r="I21" s="3" t="s">
        <v>79</v>
      </c>
      <c r="J21" s="3" t="s">
        <v>80</v>
      </c>
      <c r="K21" s="17" t="s">
        <v>81</v>
      </c>
      <c r="L21" s="18" t="s">
        <v>45</v>
      </c>
      <c r="M21" s="3" t="s">
        <v>46</v>
      </c>
      <c r="N21" s="3" t="s">
        <v>46</v>
      </c>
      <c r="O21" s="3" t="s">
        <v>46</v>
      </c>
      <c r="P21" s="3" t="s">
        <v>46</v>
      </c>
      <c r="Q21" s="3" t="s">
        <v>46</v>
      </c>
      <c r="R21" s="3" t="s">
        <v>46</v>
      </c>
      <c r="S21" s="3" t="s">
        <v>46</v>
      </c>
      <c r="T21" s="3" t="s">
        <v>46</v>
      </c>
      <c r="U21" s="3" t="s">
        <v>46</v>
      </c>
      <c r="V21" s="3" t="s">
        <v>46</v>
      </c>
      <c r="W21" s="3" t="s">
        <v>46</v>
      </c>
      <c r="X21" s="3" t="s">
        <v>46</v>
      </c>
      <c r="Y21" s="3" t="s">
        <v>46</v>
      </c>
      <c r="Z21" s="3" t="s">
        <v>46</v>
      </c>
      <c r="AA21" s="3" t="s">
        <v>46</v>
      </c>
      <c r="AB21" s="3" t="s">
        <v>46</v>
      </c>
      <c r="AC21" s="3" t="s">
        <v>46</v>
      </c>
      <c r="AD21" s="3" t="s">
        <v>46</v>
      </c>
      <c r="AE21" s="3" t="s">
        <v>46</v>
      </c>
      <c r="AF21" s="3" t="s">
        <v>46</v>
      </c>
      <c r="AG21" s="3" t="s">
        <v>46</v>
      </c>
      <c r="AH21" s="3" t="s">
        <v>46</v>
      </c>
      <c r="AI21" s="3" t="s">
        <v>46</v>
      </c>
      <c r="AJ21" s="3" t="s">
        <v>46</v>
      </c>
      <c r="AK21" s="3" t="s">
        <v>46</v>
      </c>
      <c r="AL21" s="3" t="s">
        <v>46</v>
      </c>
      <c r="AM21" s="3" t="s">
        <v>46</v>
      </c>
      <c r="AN21" s="3" t="s">
        <v>46</v>
      </c>
      <c r="AO21" s="3" t="s">
        <v>46</v>
      </c>
      <c r="AP21" s="3" t="s">
        <v>46</v>
      </c>
      <c r="AQ21" s="3" t="s">
        <v>46</v>
      </c>
      <c r="AR21" s="3" t="s">
        <v>46</v>
      </c>
      <c r="AS21" s="3" t="s">
        <v>46</v>
      </c>
      <c r="AT21" s="3" t="s">
        <v>46</v>
      </c>
      <c r="AU21" s="3" t="s">
        <v>58</v>
      </c>
      <c r="AV21" s="3" t="s">
        <v>58</v>
      </c>
      <c r="AW21" s="3" t="s">
        <v>58</v>
      </c>
      <c r="AX21" s="3" t="s">
        <v>46</v>
      </c>
      <c r="AY21" s="3" t="s">
        <v>46</v>
      </c>
      <c r="AZ21" s="3" t="s">
        <v>46</v>
      </c>
      <c r="BA21" s="3" t="s">
        <v>46</v>
      </c>
      <c r="BB21" s="3" t="s">
        <v>46</v>
      </c>
      <c r="BC21" s="3" t="s">
        <v>46</v>
      </c>
      <c r="BD21" s="3" t="s">
        <v>46</v>
      </c>
      <c r="BE21" s="3" t="s">
        <v>46</v>
      </c>
      <c r="BF21" s="3" t="s">
        <v>46</v>
      </c>
      <c r="BG21" s="3" t="s">
        <v>46</v>
      </c>
      <c r="BH21" s="3" t="s">
        <v>46</v>
      </c>
      <c r="BI21" s="3" t="s">
        <v>46</v>
      </c>
      <c r="BJ21" s="3" t="s">
        <v>46</v>
      </c>
      <c r="BK21" s="3" t="s">
        <v>46</v>
      </c>
      <c r="BL21" s="3" t="s">
        <v>46</v>
      </c>
      <c r="BM21" s="3" t="s">
        <v>46</v>
      </c>
      <c r="BN21" s="3" t="s">
        <v>46</v>
      </c>
      <c r="BO21" s="3" t="s">
        <v>46</v>
      </c>
      <c r="BP21" s="3" t="s">
        <v>46</v>
      </c>
      <c r="BQ21" s="3" t="s">
        <v>46</v>
      </c>
      <c r="BR21" s="3" t="s">
        <v>46</v>
      </c>
      <c r="BS21" s="3" cm="1">
        <f t="array" ref="BS21" xml:space="preserve"> 5 * (SUMPRODUCT( (M$6:V$6=1)*((M21:V21="Y") + (M21:V21="N")) * 2 ) +SUMPRODUCT( (M$6:V$6=2) * ((M21:V21="Y") + (M21:V21="N")) * 1 ) + SUMPRODUCT( (M$6:V$6=3)*((M21:V21="Y")+(M21:V21="N"))*1 ) +SUMPRODUCT( (M$6:V$6=4 ) * ((M21:V21="Y") + (M21:V21="N")) * 1 )+SUMPRODUCT( (M$6:V$6=5) * ((M21:V21="Y")+(M21:V21="N")) * 2 ))+1*(SUMPRODUCT( (X$6:BQ$6=1) * ((X21:BQ21="Y") + (X21:BQ21="N")) * 2 ) +SUMPRODUCT( (X$6:BQ$6=2 ) * ((X21:BQ21="Y") + (X21:BQ21="N")) * 1 ) +SUMPRODUCT( (X$6:BQ$6=3) * ((X21:BQ21="Y") + (X21:BQ21="N")) * 1 ) +SUMPRODUCT( (X$6:BQ$6=4) * ((X21:BQ21="Y") + (X21:BQ21="N")) * 1 ) + SUMPRODUCT( (X$6:BQ$6=5) * ((X21:BQ21="Y") + (X21:BQ21="N")) * 2 ))</f>
        <v>101</v>
      </c>
      <c r="BT21" s="3" cm="1">
        <f t="array" ref="BT21" xml:space="preserve"> 5 * (SUMPRODUCT( (M$6:V$6=1) * (M21:V21="Y") * 2 ) + SUMPRODUCT( (M$6:V$6=2) * (M21:V21="Y") * 1 ) +SUMPRODUCT( (M$6:V$6=3) * (M21:V21="Y") * 1 ) + SUMPRODUCT( (M$6:V$6=4) * (M21:V21="N") * 1 ) +SUMPRODUCT( (M$6:V$6=5) * (M21:V21="N") * 2 ))
+ (SUMPRODUCT( (X$6:BQ$6=1) * (X21:BQ21="Y") * 2 ) +SUMPRODUCT( (X$6:BQ$6=2) * (X21:BQ21="Y") * 1 ) +SUMPRODUCT( (X$6:BQ$6=3) * (X21:BQ21="Y") * 1 ) +SUMPRODUCT( (X$6:BQ$6=4) * (X21:BQ21="N") * 1 ) +SUMPRODUCT( (X$6:BQ$6=5) * (X21:BQ21="N") * 2 ))</f>
        <v>91</v>
      </c>
      <c r="BU21" s="3">
        <f t="shared" si="3"/>
        <v>3</v>
      </c>
      <c r="BV21" s="3">
        <f t="shared" si="0"/>
        <v>1</v>
      </c>
      <c r="BX21" s="3">
        <f xml:space="preserve"> 5 * (SUMPRODUCT( (M$6:N$6=1)*((M21:N21="Y") + (M21:N21="N")) * 2 ) +SUMPRODUCT( (M$6:N$6=2) * ((M21:N21="Y") + (M21:N21="N")) * 1 ) + SUMPRODUCT( (M$6:N$6=3)*((M21:N21="Y")+(M21:N21="N"))*1 ) +SUMPRODUCT( (M$6:N$6=4 ) * ((M21:N21="Y") + (M21:N21="N")) * 1 )+SUMPRODUCT( (M$6:N$6=5) * ((M21:N21="Y")+(M21:N21="N")) * 2 ))+1*(SUMPRODUCT( (X$6:AC$6=1) * ((X21:AC21="Y") + (X21:AC21="N")) * 2 ) +SUMPRODUCT( (X$6:AC$6=2 ) * ((X21:AC21="Y") + (X21:AC21="N")) * 1 ) +SUMPRODUCT( (X$6:AC$6=3) * ((X21:AC21="Y") + (X21:AC21="N")) * 1 ) +SUMPRODUCT( (X$6:AC$6=4) * ((X21:AC21="Y") + (X21:AC21="N")) * 1 ) + SUMPRODUCT( (X$6:AC$6=5) * ((X21:AC21="Y") + (X21:AC21="N")) * 2 ))</f>
        <v>17</v>
      </c>
      <c r="BY21" s="3">
        <f xml:space="preserve"> 5 * (SUMPRODUCT( (M$6:N$6=1) * (M21:N21="Y") * 2 ) + SUMPRODUCT( (M$6:N$6=2) * (M21:N21="Y") * 1 ) +SUMPRODUCT( (M$6:N$6=3) * (M21:N21="Y") * 1 ) + SUMPRODUCT( (M$6:N$6=4) * (M21:N21="N") * 1 ) +SUMPRODUCT( (M$6:N$6=5) * (M21:N21="N") * 2 ))
+ (SUMPRODUCT( (X$6:AC$6=1) * (X21:AC21="Y") * 2 ) +SUMPRODUCT( (X$6:AC$6=2) * (X21:AC21="Y") * 1 ) +SUMPRODUCT( (X$6:AC$6=3) * (X21:AC21="Y") * 1 ) +SUMPRODUCT( (X$6:AC$6=4) * (X21:AC21="N") * 1 ) +SUMPRODUCT( (X$6:AC$6=5) * (X21:AC21="N") * 2 ))</f>
        <v>17</v>
      </c>
      <c r="BZ21" s="3">
        <f>COUNTA(M21:N21)+COUNTA(X21:AC21)</f>
        <v>8</v>
      </c>
      <c r="CA21" s="3">
        <f xml:space="preserve"> 5 * (SUMPRODUCT( (O$6:R$6=1)*((O21:R21="Y") + (O21:R21="N")) * 2 ) +SUMPRODUCT( (O$6:R$6=2) * ((O21:R21="Y") + (O21:R21="N")) * 1 ) + SUMPRODUCT( (O$6:R$6=3)*((O21:R21="Y")+(O21:R21="N"))*1 ) +SUMPRODUCT( (O$6:R$6=4 ) * ((O21:R21="Y") + (O21:R21="N")) * 1 )+SUMPRODUCT( (O$6:R$6=5) * ((O21:R21="Y")+(O21:R21="N")) * 2 ))
+1*(SUMPRODUCT( (AD$6:AQ$6=1) * ((AD21:AQ21="Y") + (AD21:AQ21="N")) * 2 ) +SUMPRODUCT( (AD$6:AQ$6=2 ) * ((AD21:AQ21="Y") + (AD21:AQ21="N")) * 1 ) +SUMPRODUCT( (AD$6:AQ$6=3) * ((AD21:AQ21="Y") + (AD21:AQ21="N")) * 1 ) +SUMPRODUCT( (AD$6:AQ$6=4) * ((AD21:AQ21="Y") + (AD21:AQ21="N")) * 1 ) + SUMPRODUCT( (AD$6:AQ$6=5) * ((AD21:AQ21="Y") + (AD21:AQ21="N")) * 2 ))</f>
        <v>40</v>
      </c>
      <c r="CB21" s="3">
        <f xml:space="preserve"> 5 * (SUMPRODUCT( (O$6:R$6=1) * (O21:R21="Y") * 2 ) + SUMPRODUCT( (O$6:R$6=2) * (O21:R21="Y") * 1 ) +SUMPRODUCT( (O$6:R$6=3) * (O21:R21="Y") * 1 ) + SUMPRODUCT( (O$6:R$6=4) * (O21:R21="N") * 1 ) +SUMPRODUCT( (O$6:R$6=5) * (O21:R21="N") * 2 ))
+ (SUMPRODUCT( (AD$6:AQ$6=1) * (AD21:AQ21="Y") * 2 ) +SUMPRODUCT( (AD$6:AQ$6=2) * (AD21:AQ21="Y") * 1 ) +SUMPRODUCT( (AD$6:AQ$6=3) * (AD21:AQ21="Y") * 1 ) +SUMPRODUCT( (AD$6:AQ$6=4) * (AD21:AQ21="N") * 1 ) +SUMPRODUCT( (AD$6:AQ$6=5) * (AD21:AQ21="N") * 2 ))</f>
        <v>30</v>
      </c>
      <c r="CC21" s="3">
        <f>COUNTA(O21:R21)+COUNTA(AD21:AQ21)</f>
        <v>18</v>
      </c>
      <c r="CD21" s="3">
        <f>1*(SUMPRODUCT( (AR$6:AY$6=1) * ((AR21:AY21="Y") + (AR21:AY21="N")) * 2 ) +SUMPRODUCT( (AR$6:AY$6=2 ) * ((AR21:AY21="Y") + (AR21:AY21="N")) * 1 ) +SUMPRODUCT( (AR$6:AY$6=3) * ((AR21:AY21="Y") + (AR21:AY21="N")) * 1 ) +SUMPRODUCT( (AR$6:AY$6=4) * ((AR21:AY21="Y") + (AR21:AY21="N")) * 1 ) + SUMPRODUCT( (AR$6:AY$6=5) * ((AR21:AY21="Y") + (AR21:AY21="N")) * 2 ))</f>
        <v>5</v>
      </c>
      <c r="CE21" s="3">
        <f>(SUMPRODUCT( (AR$6:AY$6=1) * (AR21:AY21="Y") * 2 ) +SUMPRODUCT( (AR$6:AY$6=2) * (AR21:AY21="Y") * 1 ) +SUMPRODUCT( (AR$6:AY$6=3) * (AR21:AY21="Y") * 1 ) +SUMPRODUCT( (AR$6:AY$6=4) * (AR21:AY21="N") * 1 ) +SUMPRODUCT( (AR$6:AY$6=5) * (AR21:AY21="N") * 2 ))</f>
        <v>5</v>
      </c>
      <c r="CF21" s="3">
        <f>COUNTA(AR21:AY21)</f>
        <v>8</v>
      </c>
      <c r="CG21" s="3" cm="1">
        <f t="array" ref="CG21">5*(SUMPRODUCT((S$6=1)*((S21="Y")+(S21="N"))*2)+SUMPRODUCT((S$6=2)*((S21="Y")+(S21="N"))*1)+SUMPRODUCT((S$6=3)*((S21="Y")+(S21="N"))*1)+SUMPRODUCT((S$6=4)*((S21="Y")+(S21="N"))*1)+SUMPRODUCT((S$6=5)*((S21="Y")+(S21="N"))*2))+1*(SUMPRODUCT((AZ$6:BI$6=1)*((AZ21:BI21="Y")+(AZ21:BI21="N"))*2)+SUMPRODUCT((AZ$6:BI$6=2)*((AZ21:BI21="Y")+(AZ21:BI21="N"))*1)+SUMPRODUCT((AZ$6:BI$6=3)*((AZ21:BI21="Y")+(AZ21:BI21="N"))*1)+SUMPRODUCT((AZ$6:BI$6=4)*((AZ21:BI21="Y")+(AZ21:BI21="N"))*1)+SUMPRODUCT((AZ$6:BI$6=5)*((AZ21:BI21="Y")+(AZ21:BI21="N"))*2))</f>
        <v>15</v>
      </c>
      <c r="CH21" s="3" cm="1">
        <f t="array" ref="CH21">5*(SUMPRODUCT((S$6=1)*(S21="Y")*2)+SUMPRODUCT((S$6=2)*(S21="Y")*1)+SUMPRODUCT((S$6=3)*(S21="Y")*1)+SUMPRODUCT((S$6=4)*(S21="N")*1)+SUMPRODUCT((S$6=5)*(S21="N")*2))+(SUMPRODUCT((AZ$6:BI$6=1)*(AZ21:BI21="Y")*2)+SUMPRODUCT((AZ$6:BI$6=2)*(AZ21:BI21="Y")*1)+SUMPRODUCT((AZ$6:BI$6=3)*(AZ21:BI21="Y")*1)+SUMPRODUCT((AZ$6:BI$6=4)*(AZ21:BI21="N")*1)+SUMPRODUCT((AZ$6:BI$6=5)*(AZ21:BI21="N")*2))</f>
        <v>15</v>
      </c>
      <c r="CI21" s="3">
        <f>COUNTA(S21)+COUNTA(AZ21:BI21)</f>
        <v>11</v>
      </c>
      <c r="CJ21" s="3" cm="1">
        <f t="array" ref="CJ21">5*(SUMPRODUCT((T$6:V$6=1)*((T21:V21="Y")+(T21:V21="N"))*2)+SUMPRODUCT((T$6:V$6=2)*((T21:V21="Y")+(T21:V21="N"))*1)+SUMPRODUCT((T$6:V$6=3)*((T21:V21="Y")+(T21:V21="N"))*1)+SUMPRODUCT((T$6:V$6=4)*((T21:V21="Y")+(T21:V21="N"))*1)+SUMPRODUCT((T$6:V$6=5)*((T21:V21="Y")+(T21:V21="N"))*2))+1*(SUMPRODUCT((BJ$6:BQ$6=1)*((BJ21:BQ21="Y")+(BJ21:BQ21="N"))*2)+SUMPRODUCT((BJ$6:BQ$6=2)*((BJ21:BQ21="Y")+(BJ21:BQ21="N"))*1)+SUMPRODUCT((BJ$6:BQ$6=3)*((BJ21:BQ21="Y")+(BJ21:BQ21="N"))*1)+SUMPRODUCT((BJ$6:BQ$6=4)*((BJ21:BQ21="Y")+(BJ21:BQ21="N"))*1)+SUMPRODUCT((BJ$6:BQ$6=5)*((BJ21:BQ21="Y")+(BJ21:BQ21="N"))*2))</f>
        <v>24</v>
      </c>
      <c r="CK21" s="3" cm="1">
        <f t="array" ref="CK21">5*(SUMPRODUCT((T$6:V$6=1)*(T21:V21="Y")*2)+SUMPRODUCT((T$6:V$6=2)*(T21:V21="Y")*1)+SUMPRODUCT((T$6:V$6=3)*(T21:V21="Y")*1)+SUMPRODUCT((T$6:V$6=4)*(T21:V21="N")*1)+SUMPRODUCT((T$6:V$6=5)*(T21:V21="N")*2))+(SUMPRODUCT((BJ$6:BQ$6=1)*(BJ21:BQ21="Y")*2)+SUMPRODUCT((BJ$6:BQ$6=2)*(BJ21:BQ21="Y")*1)+SUMPRODUCT((BJ$6:BQ$6=3)*(BJ21:BQ21="Y")*1)+SUMPRODUCT((BJ$6:BQ$6=4)*(BJ21:BQ21="N")*1)+SUMPRODUCT((BJ$6:BQ$6=5)*(BJ21:BQ21="N")*2))</f>
        <v>24</v>
      </c>
      <c r="CL21" s="3">
        <f t="shared" si="4"/>
        <v>11</v>
      </c>
      <c r="CM21" s="19" t="e">
        <f>SUM(COUNTIF(M21, $H$128)*$H$137)+(COUNTIF(M21, $H$129)*$H$137)+(COUNTIF(#REF!, $H$128)*$H$135)+(COUNTIF(#REF!, $H$129)*$H$135)</f>
        <v>#REF!</v>
      </c>
      <c r="CN21" s="19" t="e">
        <f>SUM(COUNTIF(M21, $H$128)*$H$137)+(COUNTIF(#REF!, $H$128)*$H$135)</f>
        <v>#REF!</v>
      </c>
      <c r="CO21" s="19">
        <f>COUNTA(M21)+COUNTA(#REF!)</f>
        <v>2</v>
      </c>
      <c r="CP21" s="19" t="e">
        <f>SUM(COUNTIF(M21, $H$128)*$H$137)+(COUNTIF(M21, $H$129)*$H$137)+(COUNTIF(#REF!, $H$128)*$H$135)+(COUNTIF(#REF!, $H$129)*$H$135)</f>
        <v>#REF!</v>
      </c>
      <c r="CQ21" s="19" t="e">
        <f>SUM(COUNTIF(M21, $H$128)*$H$137)+(COUNTIF(#REF!, $H$128)*$H$135)</f>
        <v>#REF!</v>
      </c>
      <c r="CR21" s="19">
        <f>COUNTA(M21)+COUNTA(#REF!)</f>
        <v>2</v>
      </c>
    </row>
    <row r="22" spans="1:96" ht="15.75" customHeight="1" thickBot="1" x14ac:dyDescent="0.25">
      <c r="A22" s="14">
        <f>SUM((BT22/BS22)*100)</f>
        <v>89.690721649484544</v>
      </c>
      <c r="B22" s="14">
        <f t="shared" si="5"/>
        <v>100</v>
      </c>
      <c r="C22" s="14">
        <f t="shared" si="6"/>
        <v>70.588235294117652</v>
      </c>
      <c r="D22" s="14">
        <f t="shared" si="7"/>
        <v>100</v>
      </c>
      <c r="E22" s="14">
        <f t="shared" si="1"/>
        <v>100</v>
      </c>
      <c r="F22" s="14">
        <f t="shared" si="2"/>
        <v>100</v>
      </c>
      <c r="G22" s="14"/>
      <c r="H22" s="3" t="s">
        <v>41</v>
      </c>
      <c r="I22" s="3" t="s">
        <v>82</v>
      </c>
      <c r="J22" s="3" t="s">
        <v>60</v>
      </c>
      <c r="K22" s="17" t="s">
        <v>73</v>
      </c>
      <c r="L22" s="18" t="s">
        <v>45</v>
      </c>
      <c r="M22" s="3" t="s">
        <v>46</v>
      </c>
      <c r="N22" s="3" t="s">
        <v>46</v>
      </c>
      <c r="O22" s="3" t="s">
        <v>58</v>
      </c>
      <c r="P22" s="3" t="s">
        <v>46</v>
      </c>
      <c r="Q22" s="3" t="s">
        <v>46</v>
      </c>
      <c r="R22" s="3" t="s">
        <v>46</v>
      </c>
      <c r="S22" s="3" t="s">
        <v>46</v>
      </c>
      <c r="T22" s="3" t="s">
        <v>46</v>
      </c>
      <c r="U22" s="3" t="s">
        <v>46</v>
      </c>
      <c r="V22" s="3" t="s">
        <v>46</v>
      </c>
      <c r="W22" s="3" t="s">
        <v>46</v>
      </c>
      <c r="X22" s="3" t="s">
        <v>46</v>
      </c>
      <c r="Y22" s="3" t="s">
        <v>46</v>
      </c>
      <c r="Z22" s="3" t="s">
        <v>58</v>
      </c>
      <c r="AA22" s="3" t="s">
        <v>46</v>
      </c>
      <c r="AB22" s="3" t="s">
        <v>46</v>
      </c>
      <c r="AC22" s="3" t="s">
        <v>46</v>
      </c>
      <c r="AD22" s="3" t="s">
        <v>46</v>
      </c>
      <c r="AE22" s="3" t="s">
        <v>46</v>
      </c>
      <c r="AF22" s="3" t="s">
        <v>46</v>
      </c>
      <c r="AG22" s="3" t="s">
        <v>46</v>
      </c>
      <c r="AH22" s="3" t="s">
        <v>46</v>
      </c>
      <c r="AI22" s="3" t="s">
        <v>46</v>
      </c>
      <c r="AJ22" s="3" t="s">
        <v>46</v>
      </c>
      <c r="AK22" s="3" t="s">
        <v>46</v>
      </c>
      <c r="AL22" s="3" t="s">
        <v>58</v>
      </c>
      <c r="AM22" s="3" t="s">
        <v>46</v>
      </c>
      <c r="AN22" s="3" t="s">
        <v>46</v>
      </c>
      <c r="AO22" s="3" t="s">
        <v>46</v>
      </c>
      <c r="AP22" s="3" t="s">
        <v>46</v>
      </c>
      <c r="AQ22" s="3" t="s">
        <v>46</v>
      </c>
      <c r="AR22" s="3" t="s">
        <v>46</v>
      </c>
      <c r="AS22" s="3" t="s">
        <v>46</v>
      </c>
      <c r="AT22" s="3" t="s">
        <v>46</v>
      </c>
      <c r="AU22" s="3" t="s">
        <v>46</v>
      </c>
      <c r="AV22" s="3" t="s">
        <v>46</v>
      </c>
      <c r="AW22" s="3" t="s">
        <v>46</v>
      </c>
      <c r="AX22" s="3" t="s">
        <v>46</v>
      </c>
      <c r="AY22" s="3" t="s">
        <v>46</v>
      </c>
      <c r="AZ22" s="3" t="s">
        <v>46</v>
      </c>
      <c r="BA22" s="3" t="s">
        <v>46</v>
      </c>
      <c r="BB22" s="3" t="s">
        <v>46</v>
      </c>
      <c r="BC22" s="3" t="s">
        <v>46</v>
      </c>
      <c r="BD22" s="3" t="s">
        <v>46</v>
      </c>
      <c r="BE22" s="3" t="s">
        <v>46</v>
      </c>
      <c r="BF22" s="3" t="s">
        <v>46</v>
      </c>
      <c r="BG22" s="3" t="s">
        <v>46</v>
      </c>
      <c r="BH22" s="3" t="s">
        <v>46</v>
      </c>
      <c r="BI22" s="3" t="s">
        <v>46</v>
      </c>
      <c r="BJ22" s="3" t="s">
        <v>46</v>
      </c>
      <c r="BK22" s="3" t="s">
        <v>46</v>
      </c>
      <c r="BL22" s="3" t="s">
        <v>46</v>
      </c>
      <c r="BM22" s="3" t="s">
        <v>46</v>
      </c>
      <c r="BN22" s="3" t="s">
        <v>46</v>
      </c>
      <c r="BO22" s="3" t="s">
        <v>46</v>
      </c>
      <c r="BP22" s="3" t="s">
        <v>46</v>
      </c>
      <c r="BQ22" s="3" t="s">
        <v>46</v>
      </c>
      <c r="BR22" s="3" t="s">
        <v>46</v>
      </c>
      <c r="BS22" s="3" cm="1">
        <f t="array" ref="BS22" xml:space="preserve"> 5 * (SUMPRODUCT( (M$6:V$6=1)*((M22:V22="Y") + (M22:V22="N")) * 2 ) +SUMPRODUCT( (M$6:V$6=2) * ((M22:V22="Y") + (M22:V22="N")) * 1 ) + SUMPRODUCT( (M$6:V$6=3)*((M22:V22="Y")+(M22:V22="N"))*1 ) +SUMPRODUCT( (M$6:V$6=4 ) * ((M22:V22="Y") + (M22:V22="N")) * 1 )+SUMPRODUCT( (M$6:V$6=5) * ((M22:V22="Y")+(M22:V22="N")) * 2 ))+1*(SUMPRODUCT( (X$6:BQ$6=1) * ((X22:BQ22="Y") + (X22:BQ22="N")) * 2 ) +SUMPRODUCT( (X$6:BQ$6=2 ) * ((X22:BQ22="Y") + (X22:BQ22="N")) * 1 ) +SUMPRODUCT( (X$6:BQ$6=3) * ((X22:BQ22="Y") + (X22:BQ22="N")) * 1 ) +SUMPRODUCT( (X$6:BQ$6=4) * ((X22:BQ22="Y") + (X22:BQ22="N")) * 1 ) + SUMPRODUCT( (X$6:BQ$6=5) * ((X22:BQ22="Y") + (X22:BQ22="N")) * 2 ))</f>
        <v>97</v>
      </c>
      <c r="BT22" s="3" cm="1">
        <f t="array" ref="BT22" xml:space="preserve"> 5 * (SUMPRODUCT( (M$6:V$6=1) * (M22:V22="Y") * 2 ) + SUMPRODUCT( (M$6:V$6=2) * (M22:V22="Y") * 1 ) +SUMPRODUCT( (M$6:V$6=3) * (M22:V22="Y") * 1 ) + SUMPRODUCT( (M$6:V$6=4) * (M22:V22="N") * 1 ) +SUMPRODUCT( (M$6:V$6=5) * (M22:V22="N") * 2 ))
+ (SUMPRODUCT( (X$6:BQ$6=1) * (X22:BQ22="Y") * 2 ) +SUMPRODUCT( (X$6:BQ$6=2) * (X22:BQ22="Y") * 1 ) +SUMPRODUCT( (X$6:BQ$6=3) * (X22:BQ22="Y") * 1 ) +SUMPRODUCT( (X$6:BQ$6=4) * (X22:BQ22="N") * 1 ) +SUMPRODUCT( (X$6:BQ$6=5) * (X22:BQ22="N") * 2 ))</f>
        <v>87</v>
      </c>
      <c r="BU22" s="3">
        <f t="shared" si="3"/>
        <v>7</v>
      </c>
      <c r="BV22" s="3">
        <f t="shared" si="0"/>
        <v>1</v>
      </c>
      <c r="BX22" s="3">
        <f xml:space="preserve"> 5 * (SUMPRODUCT( (M$6:N$6=1)*((M22:N22="Y") + (M22:N22="N")) * 2 ) +SUMPRODUCT( (M$6:N$6=2) * ((M22:N22="Y") + (M22:N22="N")) * 1 ) + SUMPRODUCT( (M$6:N$6=3)*((M22:N22="Y")+(M22:N22="N"))*1 ) +SUMPRODUCT( (M$6:N$6=4 ) * ((M22:N22="Y") + (M22:N22="N")) * 1 )+SUMPRODUCT( (M$6:N$6=5) * ((M22:N22="Y")+(M22:N22="N")) * 2 ))+1*(SUMPRODUCT( (X$6:AC$6=1) * ((X22:AC22="Y") + (X22:AC22="N")) * 2 ) +SUMPRODUCT( (X$6:AC$6=2 ) * ((X22:AC22="Y") + (X22:AC22="N")) * 1 ) +SUMPRODUCT( (X$6:AC$6=3) * ((X22:AC22="Y") + (X22:AC22="N")) * 1 ) +SUMPRODUCT( (X$6:AC$6=4) * ((X22:AC22="Y") + (X22:AC22="N")) * 1 ) + SUMPRODUCT( (X$6:AC$6=5) * ((X22:AC22="Y") + (X22:AC22="N")) * 2 ))</f>
        <v>16</v>
      </c>
      <c r="BY22" s="3">
        <f xml:space="preserve"> 5 * (SUMPRODUCT( (M$6:N$6=1) * (M22:N22="Y") * 2 ) + SUMPRODUCT( (M$6:N$6=2) * (M22:N22="Y") * 1 ) +SUMPRODUCT( (M$6:N$6=3) * (M22:N22="Y") * 1 ) + SUMPRODUCT( (M$6:N$6=4) * (M22:N22="N") * 1 ) +SUMPRODUCT( (M$6:N$6=5) * (M22:N22="N") * 2 ))
+ (SUMPRODUCT( (X$6:AC$6=1) * (X22:AC22="Y") * 2 ) +SUMPRODUCT( (X$6:AC$6=2) * (X22:AC22="Y") * 1 ) +SUMPRODUCT( (X$6:AC$6=3) * (X22:AC22="Y") * 1 ) +SUMPRODUCT( (X$6:AC$6=4) * (X22:AC22="N") * 1 ) +SUMPRODUCT( (X$6:AC$6=5) * (X22:AC22="N") * 2 ))</f>
        <v>16</v>
      </c>
      <c r="BZ22" s="3">
        <f>COUNTA(M22:N22)+COUNTA(X22:AC22)</f>
        <v>8</v>
      </c>
      <c r="CA22" s="3">
        <f xml:space="preserve"> 5 * (SUMPRODUCT( (O$6:R$6=1)*((O22:R22="Y") + (O22:R22="N")) * 2 ) +SUMPRODUCT( (O$6:R$6=2) * ((O22:R22="Y") + (O22:R22="N")) * 1 ) + SUMPRODUCT( (O$6:R$6=3)*((O22:R22="Y")+(O22:R22="N"))*1 ) +SUMPRODUCT( (O$6:R$6=4 ) * ((O22:R22="Y") + (O22:R22="N")) * 1 )+SUMPRODUCT( (O$6:R$6=5) * ((O22:R22="Y")+(O22:R22="N")) * 2 ))
+1*(SUMPRODUCT( (AD$6:AQ$6=1) * ((AD22:AQ22="Y") + (AD22:AQ22="N")) * 2 ) +SUMPRODUCT( (AD$6:AQ$6=2 ) * ((AD22:AQ22="Y") + (AD22:AQ22="N")) * 1 ) +SUMPRODUCT( (AD$6:AQ$6=3) * ((AD22:AQ22="Y") + (AD22:AQ22="N")) * 1 ) +SUMPRODUCT( (AD$6:AQ$6=4) * ((AD22:AQ22="Y") + (AD22:AQ22="N")) * 1 ) + SUMPRODUCT( (AD$6:AQ$6=5) * ((AD22:AQ22="Y") + (AD22:AQ22="N")) * 2 ))</f>
        <v>34</v>
      </c>
      <c r="CB22" s="3">
        <f xml:space="preserve"> 5 * (SUMPRODUCT( (O$6:R$6=1) * (O22:R22="Y") * 2 ) + SUMPRODUCT( (O$6:R$6=2) * (O22:R22="Y") * 1 ) +SUMPRODUCT( (O$6:R$6=3) * (O22:R22="Y") * 1 ) + SUMPRODUCT( (O$6:R$6=4) * (O22:R22="N") * 1 ) +SUMPRODUCT( (O$6:R$6=5) * (O22:R22="N") * 2 ))
+ (SUMPRODUCT( (AD$6:AQ$6=1) * (AD22:AQ22="Y") * 2 ) +SUMPRODUCT( (AD$6:AQ$6=2) * (AD22:AQ22="Y") * 1 ) +SUMPRODUCT( (AD$6:AQ$6=3) * (AD22:AQ22="Y") * 1 ) +SUMPRODUCT( (AD$6:AQ$6=4) * (AD22:AQ22="N") * 1 ) +SUMPRODUCT( (AD$6:AQ$6=5) * (AD22:AQ22="N") * 2 ))</f>
        <v>24</v>
      </c>
      <c r="CC22" s="3">
        <f>COUNTA(O22:R22)+COUNTA(AD22:AQ22)</f>
        <v>18</v>
      </c>
      <c r="CD22" s="3">
        <f>1*(SUMPRODUCT( (AR$6:AY$6=1) * ((AR22:AY22="Y") + (AR22:AY22="N")) * 2 ) +SUMPRODUCT( (AR$6:AY$6=2 ) * ((AR22:AY22="Y") + (AR22:AY22="N")) * 1 ) +SUMPRODUCT( (AR$6:AY$6=3) * ((AR22:AY22="Y") + (AR22:AY22="N")) * 1 ) +SUMPRODUCT( (AR$6:AY$6=4) * ((AR22:AY22="Y") + (AR22:AY22="N")) * 1 ) + SUMPRODUCT( (AR$6:AY$6=5) * ((AR22:AY22="Y") + (AR22:AY22="N")) * 2 ))</f>
        <v>8</v>
      </c>
      <c r="CE22" s="3">
        <f>(SUMPRODUCT( (AR$6:AY$6=1) * (AR22:AY22="Y") * 2 ) +SUMPRODUCT( (AR$6:AY$6=2) * (AR22:AY22="Y") * 1 ) +SUMPRODUCT( (AR$6:AY$6=3) * (AR22:AY22="Y") * 1 ) +SUMPRODUCT( (AR$6:AY$6=4) * (AR22:AY22="N") * 1 ) +SUMPRODUCT( (AR$6:AY$6=5) * (AR22:AY22="N") * 2 ))</f>
        <v>8</v>
      </c>
      <c r="CF22" s="3">
        <f>COUNTA(AR22:AY22)</f>
        <v>8</v>
      </c>
      <c r="CG22" s="3" cm="1">
        <f t="array" ref="CG22">5*(SUMPRODUCT((S$6=1)*((S22="Y")+(S22="N"))*2)+SUMPRODUCT((S$6=2)*((S22="Y")+(S22="N"))*1)+SUMPRODUCT((S$6=3)*((S22="Y")+(S22="N"))*1)+SUMPRODUCT((S$6=4)*((S22="Y")+(S22="N"))*1)+SUMPRODUCT((S$6=5)*((S22="Y")+(S22="N"))*2))+1*(SUMPRODUCT((AZ$6:BI$6=1)*((AZ22:BI22="Y")+(AZ22:BI22="N"))*2)+SUMPRODUCT((AZ$6:BI$6=2)*((AZ22:BI22="Y")+(AZ22:BI22="N"))*1)+SUMPRODUCT((AZ$6:BI$6=3)*((AZ22:BI22="Y")+(AZ22:BI22="N"))*1)+SUMPRODUCT((AZ$6:BI$6=4)*((AZ22:BI22="Y")+(AZ22:BI22="N"))*1)+SUMPRODUCT((AZ$6:BI$6=5)*((AZ22:BI22="Y")+(AZ22:BI22="N"))*2))</f>
        <v>15</v>
      </c>
      <c r="CH22" s="3" cm="1">
        <f t="array" ref="CH22">5*(SUMPRODUCT((S$6=1)*(S22="Y")*2)+SUMPRODUCT((S$6=2)*(S22="Y")*1)+SUMPRODUCT((S$6=3)*(S22="Y")*1)+SUMPRODUCT((S$6=4)*(S22="N")*1)+SUMPRODUCT((S$6=5)*(S22="N")*2))+(SUMPRODUCT((AZ$6:BI$6=1)*(AZ22:BI22="Y")*2)+SUMPRODUCT((AZ$6:BI$6=2)*(AZ22:BI22="Y")*1)+SUMPRODUCT((AZ$6:BI$6=3)*(AZ22:BI22="Y")*1)+SUMPRODUCT((AZ$6:BI$6=4)*(AZ22:BI22="N")*1)+SUMPRODUCT((AZ$6:BI$6=5)*(AZ22:BI22="N")*2))</f>
        <v>15</v>
      </c>
      <c r="CI22" s="3">
        <f>COUNTA(S22)+COUNTA(AZ22:BI22)</f>
        <v>11</v>
      </c>
      <c r="CJ22" s="3" cm="1">
        <f t="array" ref="CJ22">5*(SUMPRODUCT((T$6:V$6=1)*((T22:V22="Y")+(T22:V22="N"))*2)+SUMPRODUCT((T$6:V$6=2)*((T22:V22="Y")+(T22:V22="N"))*1)+SUMPRODUCT((T$6:V$6=3)*((T22:V22="Y")+(T22:V22="N"))*1)+SUMPRODUCT((T$6:V$6=4)*((T22:V22="Y")+(T22:V22="N"))*1)+SUMPRODUCT((T$6:V$6=5)*((T22:V22="Y")+(T22:V22="N"))*2))+1*(SUMPRODUCT((BJ$6:BQ$6=1)*((BJ22:BQ22="Y")+(BJ22:BQ22="N"))*2)+SUMPRODUCT((BJ$6:BQ$6=2)*((BJ22:BQ22="Y")+(BJ22:BQ22="N"))*1)+SUMPRODUCT((BJ$6:BQ$6=3)*((BJ22:BQ22="Y")+(BJ22:BQ22="N"))*1)+SUMPRODUCT((BJ$6:BQ$6=4)*((BJ22:BQ22="Y")+(BJ22:BQ22="N"))*1)+SUMPRODUCT((BJ$6:BQ$6=5)*((BJ22:BQ22="Y")+(BJ22:BQ22="N"))*2))</f>
        <v>24</v>
      </c>
      <c r="CK22" s="3" cm="1">
        <f t="array" ref="CK22">5*(SUMPRODUCT((T$6:V$6=1)*(T22:V22="Y")*2)+SUMPRODUCT((T$6:V$6=2)*(T22:V22="Y")*1)+SUMPRODUCT((T$6:V$6=3)*(T22:V22="Y")*1)+SUMPRODUCT((T$6:V$6=4)*(T22:V22="N")*1)+SUMPRODUCT((T$6:V$6=5)*(T22:V22="N")*2))+(SUMPRODUCT((BJ$6:BQ$6=1)*(BJ22:BQ22="Y")*2)+SUMPRODUCT((BJ$6:BQ$6=2)*(BJ22:BQ22="Y")*1)+SUMPRODUCT((BJ$6:BQ$6=3)*(BJ22:BQ22="Y")*1)+SUMPRODUCT((BJ$6:BQ$6=4)*(BJ22:BQ22="N")*1)+SUMPRODUCT((BJ$6:BQ$6=5)*(BJ22:BQ22="N")*2))</f>
        <v>24</v>
      </c>
      <c r="CL22" s="3">
        <f t="shared" si="4"/>
        <v>11</v>
      </c>
      <c r="CM22" s="19" t="e">
        <f>SUM(COUNTIF(M22, $H$128)*$H$137)+(COUNTIF(M22, $H$129)*$H$137)+(COUNTIF(#REF!, $H$128)*$H$135)+(COUNTIF(#REF!, $H$129)*$H$135)</f>
        <v>#REF!</v>
      </c>
      <c r="CN22" s="19" t="e">
        <f>SUM(COUNTIF(M22, $H$128)*$H$137)+(COUNTIF(#REF!, $H$128)*$H$135)</f>
        <v>#REF!</v>
      </c>
      <c r="CO22" s="19">
        <f>COUNTA(M22)+COUNTA(#REF!)</f>
        <v>2</v>
      </c>
      <c r="CP22" s="19" t="e">
        <f>SUM(COUNTIF(M22, $H$128)*$H$137)+(COUNTIF(M22, $H$129)*$H$137)+(COUNTIF(#REF!, $H$128)*$H$135)+(COUNTIF(#REF!, $H$129)*$H$135)</f>
        <v>#REF!</v>
      </c>
      <c r="CQ22" s="19" t="e">
        <f>SUM(COUNTIF(M22, $H$128)*$H$137)+(COUNTIF(#REF!, $H$128)*$H$135)</f>
        <v>#REF!</v>
      </c>
      <c r="CR22" s="19">
        <f>COUNTA(M22)+COUNTA(#REF!)</f>
        <v>2</v>
      </c>
    </row>
    <row r="23" spans="1:96" ht="15.75" customHeight="1" thickBot="1" x14ac:dyDescent="0.25">
      <c r="A23" s="14">
        <f>SUM((BT23/BS23)*100)</f>
        <v>89.361702127659569</v>
      </c>
      <c r="B23" s="14">
        <f t="shared" si="5"/>
        <v>100</v>
      </c>
      <c r="C23" s="14">
        <f t="shared" si="6"/>
        <v>75</v>
      </c>
      <c r="D23" s="14">
        <f t="shared" si="7"/>
        <v>100</v>
      </c>
      <c r="E23" s="14">
        <f t="shared" si="1"/>
        <v>100</v>
      </c>
      <c r="F23" s="14">
        <f t="shared" si="2"/>
        <v>100</v>
      </c>
      <c r="G23" s="14"/>
      <c r="H23" s="3" t="s">
        <v>41</v>
      </c>
      <c r="I23" s="3" t="s">
        <v>83</v>
      </c>
      <c r="J23" s="3" t="s">
        <v>48</v>
      </c>
      <c r="K23" s="17" t="s">
        <v>84</v>
      </c>
      <c r="L23" s="18" t="s">
        <v>45</v>
      </c>
      <c r="M23" s="3" t="s">
        <v>58</v>
      </c>
      <c r="N23" s="3" t="s">
        <v>46</v>
      </c>
      <c r="O23" s="3" t="s">
        <v>46</v>
      </c>
      <c r="P23" s="3" t="s">
        <v>46</v>
      </c>
      <c r="Q23" s="3" t="s">
        <v>46</v>
      </c>
      <c r="R23" s="3" t="s">
        <v>46</v>
      </c>
      <c r="S23" s="3" t="s">
        <v>58</v>
      </c>
      <c r="T23" s="3" t="s">
        <v>46</v>
      </c>
      <c r="U23" s="3" t="s">
        <v>46</v>
      </c>
      <c r="V23" s="3" t="s">
        <v>46</v>
      </c>
      <c r="W23" s="3" t="s">
        <v>46</v>
      </c>
      <c r="X23" s="3" t="s">
        <v>46</v>
      </c>
      <c r="Y23" s="3" t="s">
        <v>46</v>
      </c>
      <c r="Z23" s="3" t="s">
        <v>46</v>
      </c>
      <c r="AA23" s="3" t="s">
        <v>46</v>
      </c>
      <c r="AB23" s="3" t="s">
        <v>46</v>
      </c>
      <c r="AC23" s="3" t="s">
        <v>46</v>
      </c>
      <c r="AD23" s="3" t="s">
        <v>46</v>
      </c>
      <c r="AE23" s="3" t="s">
        <v>46</v>
      </c>
      <c r="AF23" s="3" t="s">
        <v>46</v>
      </c>
      <c r="AG23" s="3" t="s">
        <v>46</v>
      </c>
      <c r="AH23" s="3" t="s">
        <v>46</v>
      </c>
      <c r="AI23" s="3" t="s">
        <v>46</v>
      </c>
      <c r="AJ23" s="3" t="s">
        <v>46</v>
      </c>
      <c r="AK23" s="3" t="s">
        <v>46</v>
      </c>
      <c r="AL23" s="3" t="s">
        <v>46</v>
      </c>
      <c r="AM23" s="3" t="s">
        <v>46</v>
      </c>
      <c r="AN23" s="3" t="s">
        <v>46</v>
      </c>
      <c r="AO23" s="3" t="s">
        <v>46</v>
      </c>
      <c r="AP23" s="3" t="s">
        <v>46</v>
      </c>
      <c r="AQ23" s="3" t="s">
        <v>46</v>
      </c>
      <c r="AR23" s="3" t="s">
        <v>46</v>
      </c>
      <c r="AS23" s="3" t="s">
        <v>46</v>
      </c>
      <c r="AT23" s="3" t="s">
        <v>46</v>
      </c>
      <c r="AU23" s="3" t="s">
        <v>46</v>
      </c>
      <c r="AV23" s="3" t="s">
        <v>46</v>
      </c>
      <c r="AW23" s="3" t="s">
        <v>46</v>
      </c>
      <c r="AX23" s="3" t="s">
        <v>46</v>
      </c>
      <c r="AY23" s="3" t="s">
        <v>46</v>
      </c>
      <c r="AZ23" s="3" t="s">
        <v>46</v>
      </c>
      <c r="BA23" s="3" t="s">
        <v>46</v>
      </c>
      <c r="BB23" s="3" t="s">
        <v>46</v>
      </c>
      <c r="BC23" s="3" t="s">
        <v>46</v>
      </c>
      <c r="BD23" s="3" t="s">
        <v>46</v>
      </c>
      <c r="BE23" s="3" t="s">
        <v>46</v>
      </c>
      <c r="BF23" s="3" t="s">
        <v>46</v>
      </c>
      <c r="BG23" s="3" t="s">
        <v>46</v>
      </c>
      <c r="BH23" s="3" t="s">
        <v>46</v>
      </c>
      <c r="BI23" s="3" t="s">
        <v>46</v>
      </c>
      <c r="BJ23" s="3" t="s">
        <v>46</v>
      </c>
      <c r="BK23" s="3" t="s">
        <v>46</v>
      </c>
      <c r="BL23" s="3" t="s">
        <v>46</v>
      </c>
      <c r="BM23" s="3" t="s">
        <v>46</v>
      </c>
      <c r="BN23" s="3" t="s">
        <v>46</v>
      </c>
      <c r="BO23" s="3" t="s">
        <v>46</v>
      </c>
      <c r="BP23" s="3" t="s">
        <v>46</v>
      </c>
      <c r="BQ23" s="3" t="s">
        <v>46</v>
      </c>
      <c r="BR23" s="3" t="s">
        <v>46</v>
      </c>
      <c r="BS23" s="3" cm="1">
        <f t="array" ref="BS23" xml:space="preserve"> 5 * (SUMPRODUCT( (M$6:V$6=1)*((M23:V23="Y") + (M23:V23="N")) * 2 ) +SUMPRODUCT( (M$6:V$6=2) * ((M23:V23="Y") + (M23:V23="N")) * 1 ) + SUMPRODUCT( (M$6:V$6=3)*((M23:V23="Y")+(M23:V23="N"))*1 ) +SUMPRODUCT( (M$6:V$6=4 ) * ((M23:V23="Y") + (M23:V23="N")) * 1 )+SUMPRODUCT( (M$6:V$6=5) * ((M23:V23="Y")+(M23:V23="N")) * 2 ))+1*(SUMPRODUCT( (X$6:BQ$6=1) * ((X23:BQ23="Y") + (X23:BQ23="N")) * 2 ) +SUMPRODUCT( (X$6:BQ$6=2 ) * ((X23:BQ23="Y") + (X23:BQ23="N")) * 1 ) +SUMPRODUCT( (X$6:BQ$6=3) * ((X23:BQ23="Y") + (X23:BQ23="N")) * 1 ) +SUMPRODUCT( (X$6:BQ$6=4) * ((X23:BQ23="Y") + (X23:BQ23="N")) * 1 ) + SUMPRODUCT( (X$6:BQ$6=5) * ((X23:BQ23="Y") + (X23:BQ23="N")) * 2 ))</f>
        <v>94</v>
      </c>
      <c r="BT23" s="3" cm="1">
        <f t="array" ref="BT23" xml:space="preserve"> 5 * (SUMPRODUCT( (M$6:V$6=1) * (M23:V23="Y") * 2 ) + SUMPRODUCT( (M$6:V$6=2) * (M23:V23="Y") * 1 ) +SUMPRODUCT( (M$6:V$6=3) * (M23:V23="Y") * 1 ) + SUMPRODUCT( (M$6:V$6=4) * (M23:V23="N") * 1 ) +SUMPRODUCT( (M$6:V$6=5) * (M23:V23="N") * 2 ))
+ (SUMPRODUCT( (X$6:BQ$6=1) * (X23:BQ23="Y") * 2 ) +SUMPRODUCT( (X$6:BQ$6=2) * (X23:BQ23="Y") * 1 ) +SUMPRODUCT( (X$6:BQ$6=3) * (X23:BQ23="Y") * 1 ) +SUMPRODUCT( (X$6:BQ$6=4) * (X23:BQ23="N") * 1 ) +SUMPRODUCT( (X$6:BQ$6=5) * (X23:BQ23="N") * 2 ))</f>
        <v>84</v>
      </c>
      <c r="BU23" s="3">
        <f t="shared" si="3"/>
        <v>10</v>
      </c>
      <c r="BV23" s="3">
        <f t="shared" si="0"/>
        <v>1</v>
      </c>
      <c r="BX23" s="3">
        <f xml:space="preserve"> 5 * (SUMPRODUCT( (M$6:N$6=1)*((M23:N23="Y") + (M23:N23="N")) * 2 ) +SUMPRODUCT( (M$6:N$6=2) * ((M23:N23="Y") + (M23:N23="N")) * 1 ) + SUMPRODUCT( (M$6:N$6=3)*((M23:N23="Y")+(M23:N23="N"))*1 ) +SUMPRODUCT( (M$6:N$6=4 ) * ((M23:N23="Y") + (M23:N23="N")) * 1 )+SUMPRODUCT( (M$6:N$6=5) * ((M23:N23="Y")+(M23:N23="N")) * 2 ))+1*(SUMPRODUCT( (X$6:AC$6=1) * ((X23:AC23="Y") + (X23:AC23="N")) * 2 ) +SUMPRODUCT( (X$6:AC$6=2 ) * ((X23:AC23="Y") + (X23:AC23="N")) * 1 ) +SUMPRODUCT( (X$6:AC$6=3) * ((X23:AC23="Y") + (X23:AC23="N")) * 1 ) +SUMPRODUCT( (X$6:AC$6=4) * ((X23:AC23="Y") + (X23:AC23="N")) * 1 ) + SUMPRODUCT( (X$6:AC$6=5) * ((X23:AC23="Y") + (X23:AC23="N")) * 2 ))</f>
        <v>12</v>
      </c>
      <c r="BY23" s="3">
        <f xml:space="preserve"> 5 * (SUMPRODUCT( (M$6:N$6=1) * (M23:N23="Y") * 2 ) + SUMPRODUCT( (M$6:N$6=2) * (M23:N23="Y") * 1 ) +SUMPRODUCT( (M$6:N$6=3) * (M23:N23="Y") * 1 ) + SUMPRODUCT( (M$6:N$6=4) * (M23:N23="N") * 1 ) +SUMPRODUCT( (M$6:N$6=5) * (M23:N23="N") * 2 ))
+ (SUMPRODUCT( (X$6:AC$6=1) * (X23:AC23="Y") * 2 ) +SUMPRODUCT( (X$6:AC$6=2) * (X23:AC23="Y") * 1 ) +SUMPRODUCT( (X$6:AC$6=3) * (X23:AC23="Y") * 1 ) +SUMPRODUCT( (X$6:AC$6=4) * (X23:AC23="N") * 1 ) +SUMPRODUCT( (X$6:AC$6=5) * (X23:AC23="N") * 2 ))</f>
        <v>12</v>
      </c>
      <c r="BZ23" s="3">
        <f>COUNTA(M23:N23)+COUNTA(X23:AC23)</f>
        <v>8</v>
      </c>
      <c r="CA23" s="3">
        <f xml:space="preserve"> 5 * (SUMPRODUCT( (O$6:R$6=1)*((O23:R23="Y") + (O23:R23="N")) * 2 ) +SUMPRODUCT( (O$6:R$6=2) * ((O23:R23="Y") + (O23:R23="N")) * 1 ) + SUMPRODUCT( (O$6:R$6=3)*((O23:R23="Y")+(O23:R23="N"))*1 ) +SUMPRODUCT( (O$6:R$6=4 ) * ((O23:R23="Y") + (O23:R23="N")) * 1 )+SUMPRODUCT( (O$6:R$6=5) * ((O23:R23="Y")+(O23:R23="N")) * 2 ))
+1*(SUMPRODUCT( (AD$6:AQ$6=1) * ((AD23:AQ23="Y") + (AD23:AQ23="N")) * 2 ) +SUMPRODUCT( (AD$6:AQ$6=2 ) * ((AD23:AQ23="Y") + (AD23:AQ23="N")) * 1 ) +SUMPRODUCT( (AD$6:AQ$6=3) * ((AD23:AQ23="Y") + (AD23:AQ23="N")) * 1 ) +SUMPRODUCT( (AD$6:AQ$6=4) * ((AD23:AQ23="Y") + (AD23:AQ23="N")) * 1 ) + SUMPRODUCT( (AD$6:AQ$6=5) * ((AD23:AQ23="Y") + (AD23:AQ23="N")) * 2 ))</f>
        <v>40</v>
      </c>
      <c r="CB23" s="3">
        <f xml:space="preserve"> 5 * (SUMPRODUCT( (O$6:R$6=1) * (O23:R23="Y") * 2 ) + SUMPRODUCT( (O$6:R$6=2) * (O23:R23="Y") * 1 ) +SUMPRODUCT( (O$6:R$6=3) * (O23:R23="Y") * 1 ) + SUMPRODUCT( (O$6:R$6=4) * (O23:R23="N") * 1 ) +SUMPRODUCT( (O$6:R$6=5) * (O23:R23="N") * 2 ))
+ (SUMPRODUCT( (AD$6:AQ$6=1) * (AD23:AQ23="Y") * 2 ) +SUMPRODUCT( (AD$6:AQ$6=2) * (AD23:AQ23="Y") * 1 ) +SUMPRODUCT( (AD$6:AQ$6=3) * (AD23:AQ23="Y") * 1 ) +SUMPRODUCT( (AD$6:AQ$6=4) * (AD23:AQ23="N") * 1 ) +SUMPRODUCT( (AD$6:AQ$6=5) * (AD23:AQ23="N") * 2 ))</f>
        <v>30</v>
      </c>
      <c r="CC23" s="3">
        <f>COUNTA(O23:R23)+COUNTA(AD23:AQ23)</f>
        <v>18</v>
      </c>
      <c r="CD23" s="3">
        <f>1*(SUMPRODUCT( (AR$6:AY$6=1) * ((AR23:AY23="Y") + (AR23:AY23="N")) * 2 ) +SUMPRODUCT( (AR$6:AY$6=2 ) * ((AR23:AY23="Y") + (AR23:AY23="N")) * 1 ) +SUMPRODUCT( (AR$6:AY$6=3) * ((AR23:AY23="Y") + (AR23:AY23="N")) * 1 ) +SUMPRODUCT( (AR$6:AY$6=4) * ((AR23:AY23="Y") + (AR23:AY23="N")) * 1 ) + SUMPRODUCT( (AR$6:AY$6=5) * ((AR23:AY23="Y") + (AR23:AY23="N")) * 2 ))</f>
        <v>8</v>
      </c>
      <c r="CE23" s="3">
        <f>(SUMPRODUCT( (AR$6:AY$6=1) * (AR23:AY23="Y") * 2 ) +SUMPRODUCT( (AR$6:AY$6=2) * (AR23:AY23="Y") * 1 ) +SUMPRODUCT( (AR$6:AY$6=3) * (AR23:AY23="Y") * 1 ) +SUMPRODUCT( (AR$6:AY$6=4) * (AR23:AY23="N") * 1 ) +SUMPRODUCT( (AR$6:AY$6=5) * (AR23:AY23="N") * 2 ))</f>
        <v>8</v>
      </c>
      <c r="CF23" s="3">
        <f>COUNTA(AR23:AY23)</f>
        <v>8</v>
      </c>
      <c r="CG23" s="3" cm="1">
        <f t="array" ref="CG23">5*(SUMPRODUCT((S$6=1)*((S23="Y")+(S23="N"))*2)+SUMPRODUCT((S$6=2)*((S23="Y")+(S23="N"))*1)+SUMPRODUCT((S$6=3)*((S23="Y")+(S23="N"))*1)+SUMPRODUCT((S$6=4)*((S23="Y")+(S23="N"))*1)+SUMPRODUCT((S$6=5)*((S23="Y")+(S23="N"))*2))+1*(SUMPRODUCT((AZ$6:BI$6=1)*((AZ23:BI23="Y")+(AZ23:BI23="N"))*2)+SUMPRODUCT((AZ$6:BI$6=2)*((AZ23:BI23="Y")+(AZ23:BI23="N"))*1)+SUMPRODUCT((AZ$6:BI$6=3)*((AZ23:BI23="Y")+(AZ23:BI23="N"))*1)+SUMPRODUCT((AZ$6:BI$6=4)*((AZ23:BI23="Y")+(AZ23:BI23="N"))*1)+SUMPRODUCT((AZ$6:BI$6=5)*((AZ23:BI23="Y")+(AZ23:BI23="N"))*2))</f>
        <v>10</v>
      </c>
      <c r="CH23" s="3" cm="1">
        <f t="array" ref="CH23">5*(SUMPRODUCT((S$6=1)*(S23="Y")*2)+SUMPRODUCT((S$6=2)*(S23="Y")*1)+SUMPRODUCT((S$6=3)*(S23="Y")*1)+SUMPRODUCT((S$6=4)*(S23="N")*1)+SUMPRODUCT((S$6=5)*(S23="N")*2))+(SUMPRODUCT((AZ$6:BI$6=1)*(AZ23:BI23="Y")*2)+SUMPRODUCT((AZ$6:BI$6=2)*(AZ23:BI23="Y")*1)+SUMPRODUCT((AZ$6:BI$6=3)*(AZ23:BI23="Y")*1)+SUMPRODUCT((AZ$6:BI$6=4)*(AZ23:BI23="N")*1)+SUMPRODUCT((AZ$6:BI$6=5)*(AZ23:BI23="N")*2))</f>
        <v>10</v>
      </c>
      <c r="CI23" s="3">
        <f>COUNTA(S23)+COUNTA(AZ23:BI23)</f>
        <v>11</v>
      </c>
      <c r="CJ23" s="3" cm="1">
        <f t="array" ref="CJ23">5*(SUMPRODUCT((T$6:V$6=1)*((T23:V23="Y")+(T23:V23="N"))*2)+SUMPRODUCT((T$6:V$6=2)*((T23:V23="Y")+(T23:V23="N"))*1)+SUMPRODUCT((T$6:V$6=3)*((T23:V23="Y")+(T23:V23="N"))*1)+SUMPRODUCT((T$6:V$6=4)*((T23:V23="Y")+(T23:V23="N"))*1)+SUMPRODUCT((T$6:V$6=5)*((T23:V23="Y")+(T23:V23="N"))*2))+1*(SUMPRODUCT((BJ$6:BQ$6=1)*((BJ23:BQ23="Y")+(BJ23:BQ23="N"))*2)+SUMPRODUCT((BJ$6:BQ$6=2)*((BJ23:BQ23="Y")+(BJ23:BQ23="N"))*1)+SUMPRODUCT((BJ$6:BQ$6=3)*((BJ23:BQ23="Y")+(BJ23:BQ23="N"))*1)+SUMPRODUCT((BJ$6:BQ$6=4)*((BJ23:BQ23="Y")+(BJ23:BQ23="N"))*1)+SUMPRODUCT((BJ$6:BQ$6=5)*((BJ23:BQ23="Y")+(BJ23:BQ23="N"))*2))</f>
        <v>24</v>
      </c>
      <c r="CK23" s="3" cm="1">
        <f t="array" ref="CK23">5*(SUMPRODUCT((T$6:V$6=1)*(T23:V23="Y")*2)+SUMPRODUCT((T$6:V$6=2)*(T23:V23="Y")*1)+SUMPRODUCT((T$6:V$6=3)*(T23:V23="Y")*1)+SUMPRODUCT((T$6:V$6=4)*(T23:V23="N")*1)+SUMPRODUCT((T$6:V$6=5)*(T23:V23="N")*2))+(SUMPRODUCT((BJ$6:BQ$6=1)*(BJ23:BQ23="Y")*2)+SUMPRODUCT((BJ$6:BQ$6=2)*(BJ23:BQ23="Y")*1)+SUMPRODUCT((BJ$6:BQ$6=3)*(BJ23:BQ23="Y")*1)+SUMPRODUCT((BJ$6:BQ$6=4)*(BJ23:BQ23="N")*1)+SUMPRODUCT((BJ$6:BQ$6=5)*(BJ23:BQ23="N")*2))</f>
        <v>24</v>
      </c>
      <c r="CL23" s="3">
        <f t="shared" si="4"/>
        <v>11</v>
      </c>
      <c r="CM23" s="19" t="e">
        <f>SUM(COUNTIF(M23, $H$128)*$H$137)+(COUNTIF(M23, $H$129)*$H$137)+(COUNTIF(#REF!, $H$128)*$H$135)+(COUNTIF(#REF!, $H$129)*$H$135)</f>
        <v>#REF!</v>
      </c>
      <c r="CN23" s="19" t="e">
        <f>SUM(COUNTIF(M23, $H$128)*$H$137)+(COUNTIF(#REF!, $H$128)*$H$135)</f>
        <v>#REF!</v>
      </c>
      <c r="CO23" s="19">
        <f>COUNTA(M23)+COUNTA(#REF!)</f>
        <v>2</v>
      </c>
      <c r="CP23" s="19" t="e">
        <f>SUM(COUNTIF(M23, $H$128)*$H$137)+(COUNTIF(M23, $H$129)*$H$137)+(COUNTIF(#REF!, $H$128)*$H$135)+(COUNTIF(#REF!, $H$129)*$H$135)</f>
        <v>#REF!</v>
      </c>
      <c r="CQ23" s="19" t="e">
        <f>SUM(COUNTIF(M23, $H$128)*$H$137)+(COUNTIF(#REF!, $H$128)*$H$135)</f>
        <v>#REF!</v>
      </c>
      <c r="CR23" s="19">
        <f>COUNTA(M23)+COUNTA(#REF!)</f>
        <v>2</v>
      </c>
    </row>
    <row r="24" spans="1:96" ht="15.75" customHeight="1" thickBot="1" x14ac:dyDescent="0.25">
      <c r="A24" s="14">
        <f>SUM((BT24/BS24)*100)</f>
        <v>90</v>
      </c>
      <c r="B24" s="14">
        <f t="shared" si="5"/>
        <v>100</v>
      </c>
      <c r="C24" s="14">
        <f t="shared" si="6"/>
        <v>74.358974358974365</v>
      </c>
      <c r="D24" s="14">
        <f t="shared" si="7"/>
        <v>100</v>
      </c>
      <c r="E24" s="14">
        <f t="shared" si="1"/>
        <v>100</v>
      </c>
      <c r="F24" s="14">
        <f t="shared" si="2"/>
        <v>100</v>
      </c>
      <c r="G24" s="14"/>
      <c r="H24" s="3" t="s">
        <v>41</v>
      </c>
      <c r="I24" s="3" t="s">
        <v>85</v>
      </c>
      <c r="J24" s="3" t="s">
        <v>86</v>
      </c>
      <c r="K24" s="17" t="s">
        <v>87</v>
      </c>
      <c r="L24" s="18" t="s">
        <v>45</v>
      </c>
      <c r="M24" s="3" t="s">
        <v>46</v>
      </c>
      <c r="N24" s="3" t="s">
        <v>46</v>
      </c>
      <c r="O24" s="3" t="s">
        <v>46</v>
      </c>
      <c r="P24" s="3" t="s">
        <v>46</v>
      </c>
      <c r="Q24" s="3" t="s">
        <v>46</v>
      </c>
      <c r="R24" s="3" t="s">
        <v>46</v>
      </c>
      <c r="S24" s="3" t="s">
        <v>46</v>
      </c>
      <c r="T24" s="3" t="s">
        <v>46</v>
      </c>
      <c r="U24" s="3" t="s">
        <v>46</v>
      </c>
      <c r="V24" s="3" t="s">
        <v>46</v>
      </c>
      <c r="W24" s="3" t="s">
        <v>46</v>
      </c>
      <c r="X24" s="3" t="s">
        <v>46</v>
      </c>
      <c r="Y24" s="3" t="s">
        <v>46</v>
      </c>
      <c r="Z24" s="3" t="s">
        <v>46</v>
      </c>
      <c r="AA24" s="3" t="s">
        <v>46</v>
      </c>
      <c r="AB24" s="3" t="s">
        <v>46</v>
      </c>
      <c r="AC24" s="3" t="s">
        <v>46</v>
      </c>
      <c r="AD24" s="3" t="s">
        <v>46</v>
      </c>
      <c r="AE24" s="3" t="s">
        <v>46</v>
      </c>
      <c r="AF24" s="3" t="s">
        <v>46</v>
      </c>
      <c r="AG24" s="3" t="s">
        <v>46</v>
      </c>
      <c r="AH24" s="3" t="s">
        <v>46</v>
      </c>
      <c r="AI24" s="3" t="s">
        <v>46</v>
      </c>
      <c r="AJ24" s="3" t="s">
        <v>46</v>
      </c>
      <c r="AK24" s="3" t="s">
        <v>46</v>
      </c>
      <c r="AL24" s="3" t="s">
        <v>46</v>
      </c>
      <c r="AM24" s="3" t="s">
        <v>46</v>
      </c>
      <c r="AN24" s="3" t="s">
        <v>58</v>
      </c>
      <c r="AO24" s="3" t="s">
        <v>46</v>
      </c>
      <c r="AP24" s="3" t="s">
        <v>46</v>
      </c>
      <c r="AQ24" s="3" t="s">
        <v>46</v>
      </c>
      <c r="AR24" s="3" t="s">
        <v>58</v>
      </c>
      <c r="AS24" s="3" t="s">
        <v>46</v>
      </c>
      <c r="AT24" s="3" t="s">
        <v>46</v>
      </c>
      <c r="AU24" s="3" t="s">
        <v>46</v>
      </c>
      <c r="AV24" s="3" t="s">
        <v>46</v>
      </c>
      <c r="AW24" s="3" t="s">
        <v>46</v>
      </c>
      <c r="AX24" s="3" t="s">
        <v>46</v>
      </c>
      <c r="AY24" s="3" t="s">
        <v>46</v>
      </c>
      <c r="AZ24" s="3" t="s">
        <v>46</v>
      </c>
      <c r="BA24" s="3" t="s">
        <v>58</v>
      </c>
      <c r="BB24" s="3" t="s">
        <v>46</v>
      </c>
      <c r="BC24" s="3" t="s">
        <v>46</v>
      </c>
      <c r="BD24" s="3" t="s">
        <v>46</v>
      </c>
      <c r="BE24" s="3" t="s">
        <v>46</v>
      </c>
      <c r="BF24" s="3" t="s">
        <v>46</v>
      </c>
      <c r="BG24" s="3" t="s">
        <v>46</v>
      </c>
      <c r="BH24" s="3" t="s">
        <v>46</v>
      </c>
      <c r="BI24" s="3" t="s">
        <v>46</v>
      </c>
      <c r="BJ24" s="3" t="s">
        <v>46</v>
      </c>
      <c r="BK24" s="3" t="s">
        <v>46</v>
      </c>
      <c r="BL24" s="3" t="s">
        <v>46</v>
      </c>
      <c r="BM24" s="3" t="s">
        <v>46</v>
      </c>
      <c r="BN24" s="3" t="s">
        <v>46</v>
      </c>
      <c r="BO24" s="3" t="s">
        <v>46</v>
      </c>
      <c r="BP24" s="3" t="s">
        <v>46</v>
      </c>
      <c r="BQ24" s="3" t="s">
        <v>58</v>
      </c>
      <c r="BR24" s="3" t="s">
        <v>46</v>
      </c>
      <c r="BS24" s="3" cm="1">
        <f t="array" ref="BS24" xml:space="preserve"> 5 * (SUMPRODUCT( (M$6:V$6=1)*((M24:V24="Y") + (M24:V24="N")) * 2 ) +SUMPRODUCT( (M$6:V$6=2) * ((M24:V24="Y") + (M24:V24="N")) * 1 ) + SUMPRODUCT( (M$6:V$6=3)*((M24:V24="Y")+(M24:V24="N"))*1 ) +SUMPRODUCT( (M$6:V$6=4 ) * ((M24:V24="Y") + (M24:V24="N")) * 1 )+SUMPRODUCT( (M$6:V$6=5) * ((M24:V24="Y")+(M24:V24="N")) * 2 ))+1*(SUMPRODUCT( (X$6:BQ$6=1) * ((X24:BQ24="Y") + (X24:BQ24="N")) * 2 ) +SUMPRODUCT( (X$6:BQ$6=2 ) * ((X24:BQ24="Y") + (X24:BQ24="N")) * 1 ) +SUMPRODUCT( (X$6:BQ$6=3) * ((X24:BQ24="Y") + (X24:BQ24="N")) * 1 ) +SUMPRODUCT( (X$6:BQ$6=4) * ((X24:BQ24="Y") + (X24:BQ24="N")) * 1 ) + SUMPRODUCT( (X$6:BQ$6=5) * ((X24:BQ24="Y") + (X24:BQ24="N")) * 2 ))</f>
        <v>100</v>
      </c>
      <c r="BT24" s="3" cm="1">
        <f t="array" ref="BT24" xml:space="preserve"> 5 * (SUMPRODUCT( (M$6:V$6=1) * (M24:V24="Y") * 2 ) + SUMPRODUCT( (M$6:V$6=2) * (M24:V24="Y") * 1 ) +SUMPRODUCT( (M$6:V$6=3) * (M24:V24="Y") * 1 ) + SUMPRODUCT( (M$6:V$6=4) * (M24:V24="N") * 1 ) +SUMPRODUCT( (M$6:V$6=5) * (M24:V24="N") * 2 ))
+ (SUMPRODUCT( (X$6:BQ$6=1) * (X24:BQ24="Y") * 2 ) +SUMPRODUCT( (X$6:BQ$6=2) * (X24:BQ24="Y") * 1 ) +SUMPRODUCT( (X$6:BQ$6=3) * (X24:BQ24="Y") * 1 ) +SUMPRODUCT( (X$6:BQ$6=4) * (X24:BQ24="N") * 1 ) +SUMPRODUCT( (X$6:BQ$6=5) * (X24:BQ24="N") * 2 ))</f>
        <v>90</v>
      </c>
      <c r="BU24" s="3">
        <f t="shared" si="3"/>
        <v>4</v>
      </c>
      <c r="BV24" s="3">
        <f t="shared" si="0"/>
        <v>1</v>
      </c>
      <c r="BX24" s="3">
        <f xml:space="preserve"> 5 * (SUMPRODUCT( (M$6:N$6=1)*((M24:N24="Y") + (M24:N24="N")) * 2 ) +SUMPRODUCT( (M$6:N$6=2) * ((M24:N24="Y") + (M24:N24="N")) * 1 ) + SUMPRODUCT( (M$6:N$6=3)*((M24:N24="Y")+(M24:N24="N"))*1 ) +SUMPRODUCT( (M$6:N$6=4 ) * ((M24:N24="Y") + (M24:N24="N")) * 1 )+SUMPRODUCT( (M$6:N$6=5) * ((M24:N24="Y")+(M24:N24="N")) * 2 ))+1*(SUMPRODUCT( (X$6:AC$6=1) * ((X24:AC24="Y") + (X24:AC24="N")) * 2 ) +SUMPRODUCT( (X$6:AC$6=2 ) * ((X24:AC24="Y") + (X24:AC24="N")) * 1 ) +SUMPRODUCT( (X$6:AC$6=3) * ((X24:AC24="Y") + (X24:AC24="N")) * 1 ) +SUMPRODUCT( (X$6:AC$6=4) * ((X24:AC24="Y") + (X24:AC24="N")) * 1 ) + SUMPRODUCT( (X$6:AC$6=5) * ((X24:AC24="Y") + (X24:AC24="N")) * 2 ))</f>
        <v>17</v>
      </c>
      <c r="BY24" s="3">
        <f xml:space="preserve"> 5 * (SUMPRODUCT( (M$6:N$6=1) * (M24:N24="Y") * 2 ) + SUMPRODUCT( (M$6:N$6=2) * (M24:N24="Y") * 1 ) +SUMPRODUCT( (M$6:N$6=3) * (M24:N24="Y") * 1 ) + SUMPRODUCT( (M$6:N$6=4) * (M24:N24="N") * 1 ) +SUMPRODUCT( (M$6:N$6=5) * (M24:N24="N") * 2 ))
+ (SUMPRODUCT( (X$6:AC$6=1) * (X24:AC24="Y") * 2 ) +SUMPRODUCT( (X$6:AC$6=2) * (X24:AC24="Y") * 1 ) +SUMPRODUCT( (X$6:AC$6=3) * (X24:AC24="Y") * 1 ) +SUMPRODUCT( (X$6:AC$6=4) * (X24:AC24="N") * 1 ) +SUMPRODUCT( (X$6:AC$6=5) * (X24:AC24="N") * 2 ))</f>
        <v>17</v>
      </c>
      <c r="BZ24" s="3">
        <f>COUNTA(M24:N24)+COUNTA(X24:AC24)</f>
        <v>8</v>
      </c>
      <c r="CA24" s="3">
        <f xml:space="preserve"> 5 * (SUMPRODUCT( (O$6:R$6=1)*((O24:R24="Y") + (O24:R24="N")) * 2 ) +SUMPRODUCT( (O$6:R$6=2) * ((O24:R24="Y") + (O24:R24="N")) * 1 ) + SUMPRODUCT( (O$6:R$6=3)*((O24:R24="Y")+(O24:R24="N"))*1 ) +SUMPRODUCT( (O$6:R$6=4 ) * ((O24:R24="Y") + (O24:R24="N")) * 1 )+SUMPRODUCT( (O$6:R$6=5) * ((O24:R24="Y")+(O24:R24="N")) * 2 ))
+1*(SUMPRODUCT( (AD$6:AQ$6=1) * ((AD24:AQ24="Y") + (AD24:AQ24="N")) * 2 ) +SUMPRODUCT( (AD$6:AQ$6=2 ) * ((AD24:AQ24="Y") + (AD24:AQ24="N")) * 1 ) +SUMPRODUCT( (AD$6:AQ$6=3) * ((AD24:AQ24="Y") + (AD24:AQ24="N")) * 1 ) +SUMPRODUCT( (AD$6:AQ$6=4) * ((AD24:AQ24="Y") + (AD24:AQ24="N")) * 1 ) + SUMPRODUCT( (AD$6:AQ$6=5) * ((AD24:AQ24="Y") + (AD24:AQ24="N")) * 2 ))</f>
        <v>39</v>
      </c>
      <c r="CB24" s="3">
        <f xml:space="preserve"> 5 * (SUMPRODUCT( (O$6:R$6=1) * (O24:R24="Y") * 2 ) + SUMPRODUCT( (O$6:R$6=2) * (O24:R24="Y") * 1 ) +SUMPRODUCT( (O$6:R$6=3) * (O24:R24="Y") * 1 ) + SUMPRODUCT( (O$6:R$6=4) * (O24:R24="N") * 1 ) +SUMPRODUCT( (O$6:R$6=5) * (O24:R24="N") * 2 ))
+ (SUMPRODUCT( (AD$6:AQ$6=1) * (AD24:AQ24="Y") * 2 ) +SUMPRODUCT( (AD$6:AQ$6=2) * (AD24:AQ24="Y") * 1 ) +SUMPRODUCT( (AD$6:AQ$6=3) * (AD24:AQ24="Y") * 1 ) +SUMPRODUCT( (AD$6:AQ$6=4) * (AD24:AQ24="N") * 1 ) +SUMPRODUCT( (AD$6:AQ$6=5) * (AD24:AQ24="N") * 2 ))</f>
        <v>29</v>
      </c>
      <c r="CC24" s="3">
        <f>COUNTA(O24:R24)+COUNTA(AD24:AQ24)</f>
        <v>18</v>
      </c>
      <c r="CD24" s="3">
        <f>1*(SUMPRODUCT( (AR$6:AY$6=1) * ((AR24:AY24="Y") + (AR24:AY24="N")) * 2 ) +SUMPRODUCT( (AR$6:AY$6=2 ) * ((AR24:AY24="Y") + (AR24:AY24="N")) * 1 ) +SUMPRODUCT( (AR$6:AY$6=3) * ((AR24:AY24="Y") + (AR24:AY24="N")) * 1 ) +SUMPRODUCT( (AR$6:AY$6=4) * ((AR24:AY24="Y") + (AR24:AY24="N")) * 1 ) + SUMPRODUCT( (AR$6:AY$6=5) * ((AR24:AY24="Y") + (AR24:AY24="N")) * 2 ))</f>
        <v>7</v>
      </c>
      <c r="CE24" s="3">
        <f>(SUMPRODUCT( (AR$6:AY$6=1) * (AR24:AY24="Y") * 2 ) +SUMPRODUCT( (AR$6:AY$6=2) * (AR24:AY24="Y") * 1 ) +SUMPRODUCT( (AR$6:AY$6=3) * (AR24:AY24="Y") * 1 ) +SUMPRODUCT( (AR$6:AY$6=4) * (AR24:AY24="N") * 1 ) +SUMPRODUCT( (AR$6:AY$6=5) * (AR24:AY24="N") * 2 ))</f>
        <v>7</v>
      </c>
      <c r="CF24" s="3">
        <f>COUNTA(AR24:AY24)</f>
        <v>8</v>
      </c>
      <c r="CG24" s="3" cm="1">
        <f t="array" ref="CG24">5*(SUMPRODUCT((S$6=1)*((S24="Y")+(S24="N"))*2)+SUMPRODUCT((S$6=2)*((S24="Y")+(S24="N"))*1)+SUMPRODUCT((S$6=3)*((S24="Y")+(S24="N"))*1)+SUMPRODUCT((S$6=4)*((S24="Y")+(S24="N"))*1)+SUMPRODUCT((S$6=5)*((S24="Y")+(S24="N"))*2))+1*(SUMPRODUCT((AZ$6:BI$6=1)*((AZ24:BI24="Y")+(AZ24:BI24="N"))*2)+SUMPRODUCT((AZ$6:BI$6=2)*((AZ24:BI24="Y")+(AZ24:BI24="N"))*1)+SUMPRODUCT((AZ$6:BI$6=3)*((AZ24:BI24="Y")+(AZ24:BI24="N"))*1)+SUMPRODUCT((AZ$6:BI$6=4)*((AZ24:BI24="Y")+(AZ24:BI24="N"))*1)+SUMPRODUCT((AZ$6:BI$6=5)*((AZ24:BI24="Y")+(AZ24:BI24="N"))*2))</f>
        <v>14</v>
      </c>
      <c r="CH24" s="3" cm="1">
        <f t="array" ref="CH24">5*(SUMPRODUCT((S$6=1)*(S24="Y")*2)+SUMPRODUCT((S$6=2)*(S24="Y")*1)+SUMPRODUCT((S$6=3)*(S24="Y")*1)+SUMPRODUCT((S$6=4)*(S24="N")*1)+SUMPRODUCT((S$6=5)*(S24="N")*2))+(SUMPRODUCT((AZ$6:BI$6=1)*(AZ24:BI24="Y")*2)+SUMPRODUCT((AZ$6:BI$6=2)*(AZ24:BI24="Y")*1)+SUMPRODUCT((AZ$6:BI$6=3)*(AZ24:BI24="Y")*1)+SUMPRODUCT((AZ$6:BI$6=4)*(AZ24:BI24="N")*1)+SUMPRODUCT((AZ$6:BI$6=5)*(AZ24:BI24="N")*2))</f>
        <v>14</v>
      </c>
      <c r="CI24" s="3">
        <f>COUNTA(S24)+COUNTA(AZ24:BI24)</f>
        <v>11</v>
      </c>
      <c r="CJ24" s="3" cm="1">
        <f t="array" ref="CJ24">5*(SUMPRODUCT((T$6:V$6=1)*((T24:V24="Y")+(T24:V24="N"))*2)+SUMPRODUCT((T$6:V$6=2)*((T24:V24="Y")+(T24:V24="N"))*1)+SUMPRODUCT((T$6:V$6=3)*((T24:V24="Y")+(T24:V24="N"))*1)+SUMPRODUCT((T$6:V$6=4)*((T24:V24="Y")+(T24:V24="N"))*1)+SUMPRODUCT((T$6:V$6=5)*((T24:V24="Y")+(T24:V24="N"))*2))+1*(SUMPRODUCT((BJ$6:BQ$6=1)*((BJ24:BQ24="Y")+(BJ24:BQ24="N"))*2)+SUMPRODUCT((BJ$6:BQ$6=2)*((BJ24:BQ24="Y")+(BJ24:BQ24="N"))*1)+SUMPRODUCT((BJ$6:BQ$6=3)*((BJ24:BQ24="Y")+(BJ24:BQ24="N"))*1)+SUMPRODUCT((BJ$6:BQ$6=4)*((BJ24:BQ24="Y")+(BJ24:BQ24="N"))*1)+SUMPRODUCT((BJ$6:BQ$6=5)*((BJ24:BQ24="Y")+(BJ24:BQ24="N"))*2))</f>
        <v>23</v>
      </c>
      <c r="CK24" s="3" cm="1">
        <f t="array" ref="CK24">5*(SUMPRODUCT((T$6:V$6=1)*(T24:V24="Y")*2)+SUMPRODUCT((T$6:V$6=2)*(T24:V24="Y")*1)+SUMPRODUCT((T$6:V$6=3)*(T24:V24="Y")*1)+SUMPRODUCT((T$6:V$6=4)*(T24:V24="N")*1)+SUMPRODUCT((T$6:V$6=5)*(T24:V24="N")*2))+(SUMPRODUCT((BJ$6:BQ$6=1)*(BJ24:BQ24="Y")*2)+SUMPRODUCT((BJ$6:BQ$6=2)*(BJ24:BQ24="Y")*1)+SUMPRODUCT((BJ$6:BQ$6=3)*(BJ24:BQ24="Y")*1)+SUMPRODUCT((BJ$6:BQ$6=4)*(BJ24:BQ24="N")*1)+SUMPRODUCT((BJ$6:BQ$6=5)*(BJ24:BQ24="N")*2))</f>
        <v>23</v>
      </c>
      <c r="CL24" s="3">
        <f t="shared" si="4"/>
        <v>11</v>
      </c>
      <c r="CM24" s="19" t="e">
        <f>SUM(COUNTIF(M24, $H$128)*$H$137)+(COUNTIF(M24, $H$129)*$H$137)+(COUNTIF(#REF!, $H$128)*$H$135)+(COUNTIF(#REF!, $H$129)*$H$135)</f>
        <v>#REF!</v>
      </c>
      <c r="CN24" s="19" t="e">
        <f>SUM(COUNTIF(M24, $H$128)*$H$137)+(COUNTIF(#REF!, $H$128)*$H$135)</f>
        <v>#REF!</v>
      </c>
      <c r="CO24" s="19">
        <f>COUNTA(M24)+COUNTA(#REF!)</f>
        <v>2</v>
      </c>
      <c r="CP24" s="19" t="e">
        <f>SUM(COUNTIF(M24, $H$128)*$H$137)+(COUNTIF(M24, $H$129)*$H$137)+(COUNTIF(#REF!, $H$128)*$H$135)+(COUNTIF(#REF!, $H$129)*$H$135)</f>
        <v>#REF!</v>
      </c>
      <c r="CQ24" s="19" t="e">
        <f>SUM(COUNTIF(M24, $H$128)*$H$137)+(COUNTIF(#REF!, $H$128)*$H$135)</f>
        <v>#REF!</v>
      </c>
      <c r="CR24" s="19">
        <f>COUNTA(M24)+COUNTA(#REF!)</f>
        <v>2</v>
      </c>
    </row>
    <row r="25" spans="1:96" ht="15.75" customHeight="1" thickBot="1" x14ac:dyDescent="0.25">
      <c r="A25" s="14">
        <f>SUM((BT25/BS25)*100)</f>
        <v>90</v>
      </c>
      <c r="B25" s="14">
        <f t="shared" si="5"/>
        <v>100</v>
      </c>
      <c r="C25" s="14">
        <f t="shared" si="6"/>
        <v>73.68421052631578</v>
      </c>
      <c r="D25" s="14">
        <f t="shared" si="7"/>
        <v>100</v>
      </c>
      <c r="E25" s="14">
        <f t="shared" si="1"/>
        <v>100</v>
      </c>
      <c r="F25" s="14">
        <f t="shared" si="2"/>
        <v>100</v>
      </c>
      <c r="G25" s="14"/>
      <c r="H25" s="3" t="s">
        <v>41</v>
      </c>
      <c r="I25" s="3" t="s">
        <v>88</v>
      </c>
      <c r="J25" s="3" t="s">
        <v>89</v>
      </c>
      <c r="K25" s="17" t="s">
        <v>90</v>
      </c>
      <c r="L25" s="18" t="s">
        <v>45</v>
      </c>
      <c r="M25" s="3" t="s">
        <v>46</v>
      </c>
      <c r="N25" s="3" t="s">
        <v>46</v>
      </c>
      <c r="O25" s="3" t="s">
        <v>46</v>
      </c>
      <c r="P25" s="3" t="s">
        <v>46</v>
      </c>
      <c r="Q25" s="3" t="s">
        <v>46</v>
      </c>
      <c r="R25" s="3" t="s">
        <v>46</v>
      </c>
      <c r="S25" s="3" t="s">
        <v>46</v>
      </c>
      <c r="T25" s="3" t="s">
        <v>46</v>
      </c>
      <c r="U25" s="3" t="s">
        <v>46</v>
      </c>
      <c r="V25" s="3" t="s">
        <v>46</v>
      </c>
      <c r="W25" s="3" t="s">
        <v>46</v>
      </c>
      <c r="X25" s="3" t="s">
        <v>46</v>
      </c>
      <c r="Y25" s="3" t="s">
        <v>46</v>
      </c>
      <c r="Z25" s="3" t="s">
        <v>46</v>
      </c>
      <c r="AA25" s="3" t="s">
        <v>46</v>
      </c>
      <c r="AB25" s="3" t="s">
        <v>58</v>
      </c>
      <c r="AC25" s="3" t="s">
        <v>46</v>
      </c>
      <c r="AD25" s="3" t="s">
        <v>46</v>
      </c>
      <c r="AE25" s="3" t="s">
        <v>46</v>
      </c>
      <c r="AF25" s="3" t="s">
        <v>46</v>
      </c>
      <c r="AG25" s="3" t="s">
        <v>46</v>
      </c>
      <c r="AH25" s="3" t="s">
        <v>46</v>
      </c>
      <c r="AI25" s="3" t="s">
        <v>58</v>
      </c>
      <c r="AJ25" s="3" t="s">
        <v>46</v>
      </c>
      <c r="AK25" s="3" t="s">
        <v>46</v>
      </c>
      <c r="AL25" s="3" t="s">
        <v>46</v>
      </c>
      <c r="AM25" s="3" t="s">
        <v>46</v>
      </c>
      <c r="AN25" s="3" t="s">
        <v>46</v>
      </c>
      <c r="AO25" s="3" t="s">
        <v>46</v>
      </c>
      <c r="AP25" s="3" t="s">
        <v>46</v>
      </c>
      <c r="AQ25" s="3" t="s">
        <v>46</v>
      </c>
      <c r="AR25" s="3" t="s">
        <v>46</v>
      </c>
      <c r="AS25" s="3" t="s">
        <v>46</v>
      </c>
      <c r="AT25" s="3" t="s">
        <v>46</v>
      </c>
      <c r="AU25" s="3" t="s">
        <v>46</v>
      </c>
      <c r="AV25" s="3" t="s">
        <v>46</v>
      </c>
      <c r="AW25" s="3" t="s">
        <v>46</v>
      </c>
      <c r="AX25" s="3" t="s">
        <v>46</v>
      </c>
      <c r="AY25" s="3" t="s">
        <v>46</v>
      </c>
      <c r="AZ25" s="3" t="s">
        <v>46</v>
      </c>
      <c r="BA25" s="3" t="s">
        <v>46</v>
      </c>
      <c r="BB25" s="3" t="s">
        <v>46</v>
      </c>
      <c r="BC25" s="3" t="s">
        <v>46</v>
      </c>
      <c r="BD25" s="3" t="s">
        <v>46</v>
      </c>
      <c r="BE25" s="3" t="s">
        <v>46</v>
      </c>
      <c r="BF25" s="3" t="s">
        <v>46</v>
      </c>
      <c r="BG25" s="3" t="s">
        <v>46</v>
      </c>
      <c r="BH25" s="3" t="s">
        <v>46</v>
      </c>
      <c r="BI25" s="3" t="s">
        <v>46</v>
      </c>
      <c r="BJ25" s="3" t="s">
        <v>46</v>
      </c>
      <c r="BK25" s="3" t="s">
        <v>46</v>
      </c>
      <c r="BL25" s="3" t="s">
        <v>46</v>
      </c>
      <c r="BM25" s="3" t="s">
        <v>46</v>
      </c>
      <c r="BN25" s="3" t="s">
        <v>46</v>
      </c>
      <c r="BO25" s="3" t="s">
        <v>46</v>
      </c>
      <c r="BP25" s="3" t="s">
        <v>46</v>
      </c>
      <c r="BQ25" s="3" t="s">
        <v>58</v>
      </c>
      <c r="BR25" s="3" t="s">
        <v>46</v>
      </c>
      <c r="BS25" s="3" cm="1">
        <f t="array" ref="BS25" xml:space="preserve"> 5 * (SUMPRODUCT( (M$6:V$6=1)*((M25:V25="Y") + (M25:V25="N")) * 2 ) +SUMPRODUCT( (M$6:V$6=2) * ((M25:V25="Y") + (M25:V25="N")) * 1 ) + SUMPRODUCT( (M$6:V$6=3)*((M25:V25="Y")+(M25:V25="N"))*1 ) +SUMPRODUCT( (M$6:V$6=4 ) * ((M25:V25="Y") + (M25:V25="N")) * 1 )+SUMPRODUCT( (M$6:V$6=5) * ((M25:V25="Y")+(M25:V25="N")) * 2 ))+1*(SUMPRODUCT( (X$6:BQ$6=1) * ((X25:BQ25="Y") + (X25:BQ25="N")) * 2 ) +SUMPRODUCT( (X$6:BQ$6=2 ) * ((X25:BQ25="Y") + (X25:BQ25="N")) * 1 ) +SUMPRODUCT( (X$6:BQ$6=3) * ((X25:BQ25="Y") + (X25:BQ25="N")) * 1 ) +SUMPRODUCT( (X$6:BQ$6=4) * ((X25:BQ25="Y") + (X25:BQ25="N")) * 1 ) + SUMPRODUCT( (X$6:BQ$6=5) * ((X25:BQ25="Y") + (X25:BQ25="N")) * 2 ))</f>
        <v>100</v>
      </c>
      <c r="BT25" s="3" cm="1">
        <f t="array" ref="BT25" xml:space="preserve"> 5 * (SUMPRODUCT( (M$6:V$6=1) * (M25:V25="Y") * 2 ) + SUMPRODUCT( (M$6:V$6=2) * (M25:V25="Y") * 1 ) +SUMPRODUCT( (M$6:V$6=3) * (M25:V25="Y") * 1 ) + SUMPRODUCT( (M$6:V$6=4) * (M25:V25="N") * 1 ) +SUMPRODUCT( (M$6:V$6=5) * (M25:V25="N") * 2 ))
+ (SUMPRODUCT( (X$6:BQ$6=1) * (X25:BQ25="Y") * 2 ) +SUMPRODUCT( (X$6:BQ$6=2) * (X25:BQ25="Y") * 1 ) +SUMPRODUCT( (X$6:BQ$6=3) * (X25:BQ25="Y") * 1 ) +SUMPRODUCT( (X$6:BQ$6=4) * (X25:BQ25="N") * 1 ) +SUMPRODUCT( (X$6:BQ$6=5) * (X25:BQ25="N") * 2 ))</f>
        <v>90</v>
      </c>
      <c r="BU25" s="3">
        <f t="shared" si="3"/>
        <v>3</v>
      </c>
      <c r="BV25" s="3">
        <f t="shared" si="0"/>
        <v>1</v>
      </c>
      <c r="BX25" s="3">
        <f xml:space="preserve"> 5 * (SUMPRODUCT( (M$6:N$6=1)*((M25:N25="Y") + (M25:N25="N")) * 2 ) +SUMPRODUCT( (M$6:N$6=2) * ((M25:N25="Y") + (M25:N25="N")) * 1 ) + SUMPRODUCT( (M$6:N$6=3)*((M25:N25="Y")+(M25:N25="N"))*1 ) +SUMPRODUCT( (M$6:N$6=4 ) * ((M25:N25="Y") + (M25:N25="N")) * 1 )+SUMPRODUCT( (M$6:N$6=5) * ((M25:N25="Y")+(M25:N25="N")) * 2 ))+1*(SUMPRODUCT( (X$6:AC$6=1) * ((X25:AC25="Y") + (X25:AC25="N")) * 2 ) +SUMPRODUCT( (X$6:AC$6=2 ) * ((X25:AC25="Y") + (X25:AC25="N")) * 1 ) +SUMPRODUCT( (X$6:AC$6=3) * ((X25:AC25="Y") + (X25:AC25="N")) * 1 ) +SUMPRODUCT( (X$6:AC$6=4) * ((X25:AC25="Y") + (X25:AC25="N")) * 1 ) + SUMPRODUCT( (X$6:AC$6=5) * ((X25:AC25="Y") + (X25:AC25="N")) * 2 ))</f>
        <v>16</v>
      </c>
      <c r="BY25" s="3">
        <f xml:space="preserve"> 5 * (SUMPRODUCT( (M$6:N$6=1) * (M25:N25="Y") * 2 ) + SUMPRODUCT( (M$6:N$6=2) * (M25:N25="Y") * 1 ) +SUMPRODUCT( (M$6:N$6=3) * (M25:N25="Y") * 1 ) + SUMPRODUCT( (M$6:N$6=4) * (M25:N25="N") * 1 ) +SUMPRODUCT( (M$6:N$6=5) * (M25:N25="N") * 2 ))
+ (SUMPRODUCT( (X$6:AC$6=1) * (X25:AC25="Y") * 2 ) +SUMPRODUCT( (X$6:AC$6=2) * (X25:AC25="Y") * 1 ) +SUMPRODUCT( (X$6:AC$6=3) * (X25:AC25="Y") * 1 ) +SUMPRODUCT( (X$6:AC$6=4) * (X25:AC25="N") * 1 ) +SUMPRODUCT( (X$6:AC$6=5) * (X25:AC25="N") * 2 ))</f>
        <v>16</v>
      </c>
      <c r="BZ25" s="3">
        <f>COUNTA(M25:N25)+COUNTA(X25:AC25)</f>
        <v>8</v>
      </c>
      <c r="CA25" s="3">
        <f xml:space="preserve"> 5 * (SUMPRODUCT( (O$6:R$6=1)*((O25:R25="Y") + (O25:R25="N")) * 2 ) +SUMPRODUCT( (O$6:R$6=2) * ((O25:R25="Y") + (O25:R25="N")) * 1 ) + SUMPRODUCT( (O$6:R$6=3)*((O25:R25="Y")+(O25:R25="N"))*1 ) +SUMPRODUCT( (O$6:R$6=4 ) * ((O25:R25="Y") + (O25:R25="N")) * 1 )+SUMPRODUCT( (O$6:R$6=5) * ((O25:R25="Y")+(O25:R25="N")) * 2 ))
+1*(SUMPRODUCT( (AD$6:AQ$6=1) * ((AD25:AQ25="Y") + (AD25:AQ25="N")) * 2 ) +SUMPRODUCT( (AD$6:AQ$6=2 ) * ((AD25:AQ25="Y") + (AD25:AQ25="N")) * 1 ) +SUMPRODUCT( (AD$6:AQ$6=3) * ((AD25:AQ25="Y") + (AD25:AQ25="N")) * 1 ) +SUMPRODUCT( (AD$6:AQ$6=4) * ((AD25:AQ25="Y") + (AD25:AQ25="N")) * 1 ) + SUMPRODUCT( (AD$6:AQ$6=5) * ((AD25:AQ25="Y") + (AD25:AQ25="N")) * 2 ))</f>
        <v>38</v>
      </c>
      <c r="CB25" s="3">
        <f xml:space="preserve"> 5 * (SUMPRODUCT( (O$6:R$6=1) * (O25:R25="Y") * 2 ) + SUMPRODUCT( (O$6:R$6=2) * (O25:R25="Y") * 1 ) +SUMPRODUCT( (O$6:R$6=3) * (O25:R25="Y") * 1 ) + SUMPRODUCT( (O$6:R$6=4) * (O25:R25="N") * 1 ) +SUMPRODUCT( (O$6:R$6=5) * (O25:R25="N") * 2 ))
+ (SUMPRODUCT( (AD$6:AQ$6=1) * (AD25:AQ25="Y") * 2 ) +SUMPRODUCT( (AD$6:AQ$6=2) * (AD25:AQ25="Y") * 1 ) +SUMPRODUCT( (AD$6:AQ$6=3) * (AD25:AQ25="Y") * 1 ) +SUMPRODUCT( (AD$6:AQ$6=4) * (AD25:AQ25="N") * 1 ) +SUMPRODUCT( (AD$6:AQ$6=5) * (AD25:AQ25="N") * 2 ))</f>
        <v>28</v>
      </c>
      <c r="CC25" s="3">
        <f>COUNTA(O25:R25)+COUNTA(AD25:AQ25)</f>
        <v>18</v>
      </c>
      <c r="CD25" s="3">
        <f>1*(SUMPRODUCT( (AR$6:AY$6=1) * ((AR25:AY25="Y") + (AR25:AY25="N")) * 2 ) +SUMPRODUCT( (AR$6:AY$6=2 ) * ((AR25:AY25="Y") + (AR25:AY25="N")) * 1 ) +SUMPRODUCT( (AR$6:AY$6=3) * ((AR25:AY25="Y") + (AR25:AY25="N")) * 1 ) +SUMPRODUCT( (AR$6:AY$6=4) * ((AR25:AY25="Y") + (AR25:AY25="N")) * 1 ) + SUMPRODUCT( (AR$6:AY$6=5) * ((AR25:AY25="Y") + (AR25:AY25="N")) * 2 ))</f>
        <v>8</v>
      </c>
      <c r="CE25" s="3">
        <f>(SUMPRODUCT( (AR$6:AY$6=1) * (AR25:AY25="Y") * 2 ) +SUMPRODUCT( (AR$6:AY$6=2) * (AR25:AY25="Y") * 1 ) +SUMPRODUCT( (AR$6:AY$6=3) * (AR25:AY25="Y") * 1 ) +SUMPRODUCT( (AR$6:AY$6=4) * (AR25:AY25="N") * 1 ) +SUMPRODUCT( (AR$6:AY$6=5) * (AR25:AY25="N") * 2 ))</f>
        <v>8</v>
      </c>
      <c r="CF25" s="3">
        <f>COUNTA(AR25:AY25)</f>
        <v>8</v>
      </c>
      <c r="CG25" s="3" cm="1">
        <f t="array" ref="CG25">5*(SUMPRODUCT((S$6=1)*((S25="Y")+(S25="N"))*2)+SUMPRODUCT((S$6=2)*((S25="Y")+(S25="N"))*1)+SUMPRODUCT((S$6=3)*((S25="Y")+(S25="N"))*1)+SUMPRODUCT((S$6=4)*((S25="Y")+(S25="N"))*1)+SUMPRODUCT((S$6=5)*((S25="Y")+(S25="N"))*2))+1*(SUMPRODUCT((AZ$6:BI$6=1)*((AZ25:BI25="Y")+(AZ25:BI25="N"))*2)+SUMPRODUCT((AZ$6:BI$6=2)*((AZ25:BI25="Y")+(AZ25:BI25="N"))*1)+SUMPRODUCT((AZ$6:BI$6=3)*((AZ25:BI25="Y")+(AZ25:BI25="N"))*1)+SUMPRODUCT((AZ$6:BI$6=4)*((AZ25:BI25="Y")+(AZ25:BI25="N"))*1)+SUMPRODUCT((AZ$6:BI$6=5)*((AZ25:BI25="Y")+(AZ25:BI25="N"))*2))</f>
        <v>15</v>
      </c>
      <c r="CH25" s="3" cm="1">
        <f t="array" ref="CH25">5*(SUMPRODUCT((S$6=1)*(S25="Y")*2)+SUMPRODUCT((S$6=2)*(S25="Y")*1)+SUMPRODUCT((S$6=3)*(S25="Y")*1)+SUMPRODUCT((S$6=4)*(S25="N")*1)+SUMPRODUCT((S$6=5)*(S25="N")*2))+(SUMPRODUCT((AZ$6:BI$6=1)*(AZ25:BI25="Y")*2)+SUMPRODUCT((AZ$6:BI$6=2)*(AZ25:BI25="Y")*1)+SUMPRODUCT((AZ$6:BI$6=3)*(AZ25:BI25="Y")*1)+SUMPRODUCT((AZ$6:BI$6=4)*(AZ25:BI25="N")*1)+SUMPRODUCT((AZ$6:BI$6=5)*(AZ25:BI25="N")*2))</f>
        <v>15</v>
      </c>
      <c r="CI25" s="3">
        <f>COUNTA(S25)+COUNTA(AZ25:BI25)</f>
        <v>11</v>
      </c>
      <c r="CJ25" s="3" cm="1">
        <f t="array" ref="CJ25">5*(SUMPRODUCT((T$6:V$6=1)*((T25:V25="Y")+(T25:V25="N"))*2)+SUMPRODUCT((T$6:V$6=2)*((T25:V25="Y")+(T25:V25="N"))*1)+SUMPRODUCT((T$6:V$6=3)*((T25:V25="Y")+(T25:V25="N"))*1)+SUMPRODUCT((T$6:V$6=4)*((T25:V25="Y")+(T25:V25="N"))*1)+SUMPRODUCT((T$6:V$6=5)*((T25:V25="Y")+(T25:V25="N"))*2))+1*(SUMPRODUCT((BJ$6:BQ$6=1)*((BJ25:BQ25="Y")+(BJ25:BQ25="N"))*2)+SUMPRODUCT((BJ$6:BQ$6=2)*((BJ25:BQ25="Y")+(BJ25:BQ25="N"))*1)+SUMPRODUCT((BJ$6:BQ$6=3)*((BJ25:BQ25="Y")+(BJ25:BQ25="N"))*1)+SUMPRODUCT((BJ$6:BQ$6=4)*((BJ25:BQ25="Y")+(BJ25:BQ25="N"))*1)+SUMPRODUCT((BJ$6:BQ$6=5)*((BJ25:BQ25="Y")+(BJ25:BQ25="N"))*2))</f>
        <v>23</v>
      </c>
      <c r="CK25" s="3" cm="1">
        <f t="array" ref="CK25">5*(SUMPRODUCT((T$6:V$6=1)*(T25:V25="Y")*2)+SUMPRODUCT((T$6:V$6=2)*(T25:V25="Y")*1)+SUMPRODUCT((T$6:V$6=3)*(T25:V25="Y")*1)+SUMPRODUCT((T$6:V$6=4)*(T25:V25="N")*1)+SUMPRODUCT((T$6:V$6=5)*(T25:V25="N")*2))+(SUMPRODUCT((BJ$6:BQ$6=1)*(BJ25:BQ25="Y")*2)+SUMPRODUCT((BJ$6:BQ$6=2)*(BJ25:BQ25="Y")*1)+SUMPRODUCT((BJ$6:BQ$6=3)*(BJ25:BQ25="Y")*1)+SUMPRODUCT((BJ$6:BQ$6=4)*(BJ25:BQ25="N")*1)+SUMPRODUCT((BJ$6:BQ$6=5)*(BJ25:BQ25="N")*2))</f>
        <v>23</v>
      </c>
      <c r="CL25" s="3">
        <f t="shared" si="4"/>
        <v>11</v>
      </c>
      <c r="CM25" s="19" t="e">
        <f>SUM(COUNTIF(M25, $H$128)*$H$137)+(COUNTIF(M25, $H$129)*$H$137)+(COUNTIF(#REF!, $H$128)*$H$135)+(COUNTIF(#REF!, $H$129)*$H$135)</f>
        <v>#REF!</v>
      </c>
      <c r="CN25" s="19" t="e">
        <f>SUM(COUNTIF(M25, $H$128)*$H$137)+(COUNTIF(#REF!, $H$128)*$H$135)</f>
        <v>#REF!</v>
      </c>
      <c r="CO25" s="19">
        <f>COUNTA(M25)+COUNTA(#REF!)</f>
        <v>2</v>
      </c>
      <c r="CP25" s="19" t="e">
        <f>SUM(COUNTIF(M25, $H$128)*$H$137)+(COUNTIF(M25, $H$129)*$H$137)+(COUNTIF(#REF!, $H$128)*$H$135)+(COUNTIF(#REF!, $H$129)*$H$135)</f>
        <v>#REF!</v>
      </c>
      <c r="CQ25" s="19" t="e">
        <f>SUM(COUNTIF(M25, $H$128)*$H$137)+(COUNTIF(#REF!, $H$128)*$H$135)</f>
        <v>#REF!</v>
      </c>
      <c r="CR25" s="19">
        <f>COUNTA(M25)+COUNTA(#REF!)</f>
        <v>2</v>
      </c>
    </row>
    <row r="26" spans="1:96" ht="15.75" customHeight="1" thickBot="1" x14ac:dyDescent="0.25">
      <c r="A26" s="14">
        <f>SUM((BT26/BS26)*100)</f>
        <v>90.384615384615387</v>
      </c>
      <c r="B26" s="14">
        <f t="shared" si="5"/>
        <v>100</v>
      </c>
      <c r="C26" s="14">
        <f t="shared" si="6"/>
        <v>75</v>
      </c>
      <c r="D26" s="14">
        <f t="shared" si="7"/>
        <v>100</v>
      </c>
      <c r="E26" s="14">
        <f t="shared" si="1"/>
        <v>100</v>
      </c>
      <c r="F26" s="14">
        <f t="shared" si="2"/>
        <v>100</v>
      </c>
      <c r="G26" s="14"/>
      <c r="H26" s="3" t="s">
        <v>41</v>
      </c>
      <c r="I26" s="3" t="s">
        <v>91</v>
      </c>
      <c r="J26" s="3" t="s">
        <v>92</v>
      </c>
      <c r="K26" s="17" t="s">
        <v>93</v>
      </c>
      <c r="L26" s="18" t="s">
        <v>45</v>
      </c>
      <c r="M26" s="3" t="s">
        <v>46</v>
      </c>
      <c r="N26" s="3" t="s">
        <v>46</v>
      </c>
      <c r="O26" s="3" t="s">
        <v>46</v>
      </c>
      <c r="P26" s="3" t="s">
        <v>46</v>
      </c>
      <c r="Q26" s="3" t="s">
        <v>46</v>
      </c>
      <c r="R26" s="3" t="s">
        <v>46</v>
      </c>
      <c r="S26" s="3" t="s">
        <v>46</v>
      </c>
      <c r="T26" s="3" t="s">
        <v>46</v>
      </c>
      <c r="U26" s="3" t="s">
        <v>46</v>
      </c>
      <c r="V26" s="3" t="s">
        <v>46</v>
      </c>
      <c r="W26" s="3" t="s">
        <v>46</v>
      </c>
      <c r="X26" s="3" t="s">
        <v>46</v>
      </c>
      <c r="Y26" s="3" t="s">
        <v>46</v>
      </c>
      <c r="Z26" s="3" t="s">
        <v>46</v>
      </c>
      <c r="AA26" s="3" t="s">
        <v>46</v>
      </c>
      <c r="AB26" s="3" t="s">
        <v>46</v>
      </c>
      <c r="AC26" s="3" t="s">
        <v>46</v>
      </c>
      <c r="AD26" s="3" t="s">
        <v>46</v>
      </c>
      <c r="AE26" s="3" t="s">
        <v>46</v>
      </c>
      <c r="AF26" s="3" t="s">
        <v>46</v>
      </c>
      <c r="AG26" s="3" t="s">
        <v>46</v>
      </c>
      <c r="AH26" s="3" t="s">
        <v>46</v>
      </c>
      <c r="AI26" s="3" t="s">
        <v>46</v>
      </c>
      <c r="AJ26" s="3" t="s">
        <v>46</v>
      </c>
      <c r="AK26" s="3" t="s">
        <v>46</v>
      </c>
      <c r="AL26" s="3" t="s">
        <v>46</v>
      </c>
      <c r="AM26" s="3" t="s">
        <v>46</v>
      </c>
      <c r="AN26" s="3" t="s">
        <v>46</v>
      </c>
      <c r="AO26" s="3" t="s">
        <v>46</v>
      </c>
      <c r="AP26" s="3" t="s">
        <v>46</v>
      </c>
      <c r="AQ26" s="3" t="s">
        <v>46</v>
      </c>
      <c r="AR26" s="3" t="s">
        <v>46</v>
      </c>
      <c r="AS26" s="3" t="s">
        <v>46</v>
      </c>
      <c r="AT26" s="3" t="s">
        <v>46</v>
      </c>
      <c r="AU26" s="3" t="s">
        <v>46</v>
      </c>
      <c r="AV26" s="3" t="s">
        <v>46</v>
      </c>
      <c r="AW26" s="3" t="s">
        <v>46</v>
      </c>
      <c r="AX26" s="3" t="s">
        <v>46</v>
      </c>
      <c r="AY26" s="3" t="s">
        <v>46</v>
      </c>
      <c r="AZ26" s="3" t="s">
        <v>46</v>
      </c>
      <c r="BA26" s="3" t="s">
        <v>46</v>
      </c>
      <c r="BB26" s="3" t="s">
        <v>46</v>
      </c>
      <c r="BC26" s="3" t="s">
        <v>46</v>
      </c>
      <c r="BD26" s="3" t="s">
        <v>46</v>
      </c>
      <c r="BE26" s="3" t="s">
        <v>46</v>
      </c>
      <c r="BF26" s="3" t="s">
        <v>46</v>
      </c>
      <c r="BG26" s="3" t="s">
        <v>46</v>
      </c>
      <c r="BH26" s="3" t="s">
        <v>46</v>
      </c>
      <c r="BI26" s="3" t="s">
        <v>46</v>
      </c>
      <c r="BJ26" s="3" t="s">
        <v>46</v>
      </c>
      <c r="BK26" s="3" t="s">
        <v>46</v>
      </c>
      <c r="BL26" s="3" t="s">
        <v>46</v>
      </c>
      <c r="BM26" s="3" t="s">
        <v>46</v>
      </c>
      <c r="BN26" s="3" t="s">
        <v>46</v>
      </c>
      <c r="BO26" s="3" t="s">
        <v>46</v>
      </c>
      <c r="BP26" s="3" t="s">
        <v>46</v>
      </c>
      <c r="BQ26" s="3" t="s">
        <v>46</v>
      </c>
      <c r="BR26" s="3" t="s">
        <v>46</v>
      </c>
      <c r="BS26" s="3" cm="1">
        <f t="array" ref="BS26" xml:space="preserve"> 5 * (SUMPRODUCT( (M$6:V$6=1)*((M26:V26="Y") + (M26:V26="N")) * 2 ) +SUMPRODUCT( (M$6:V$6=2) * ((M26:V26="Y") + (M26:V26="N")) * 1 ) + SUMPRODUCT( (M$6:V$6=3)*((M26:V26="Y")+(M26:V26="N"))*1 ) +SUMPRODUCT( (M$6:V$6=4 ) * ((M26:V26="Y") + (M26:V26="N")) * 1 )+SUMPRODUCT( (M$6:V$6=5) * ((M26:V26="Y")+(M26:V26="N")) * 2 ))+1*(SUMPRODUCT( (X$6:BQ$6=1) * ((X26:BQ26="Y") + (X26:BQ26="N")) * 2 ) +SUMPRODUCT( (X$6:BQ$6=2 ) * ((X26:BQ26="Y") + (X26:BQ26="N")) * 1 ) +SUMPRODUCT( (X$6:BQ$6=3) * ((X26:BQ26="Y") + (X26:BQ26="N")) * 1 ) +SUMPRODUCT( (X$6:BQ$6=4) * ((X26:BQ26="Y") + (X26:BQ26="N")) * 1 ) + SUMPRODUCT( (X$6:BQ$6=5) * ((X26:BQ26="Y") + (X26:BQ26="N")) * 2 ))</f>
        <v>104</v>
      </c>
      <c r="BT26" s="3" cm="1">
        <f t="array" ref="BT26" xml:space="preserve"> 5 * (SUMPRODUCT( (M$6:V$6=1) * (M26:V26="Y") * 2 ) + SUMPRODUCT( (M$6:V$6=2) * (M26:V26="Y") * 1 ) +SUMPRODUCT( (M$6:V$6=3) * (M26:V26="Y") * 1 ) + SUMPRODUCT( (M$6:V$6=4) * (M26:V26="N") * 1 ) +SUMPRODUCT( (M$6:V$6=5) * (M26:V26="N") * 2 ))
+ (SUMPRODUCT( (X$6:BQ$6=1) * (X26:BQ26="Y") * 2 ) +SUMPRODUCT( (X$6:BQ$6=2) * (X26:BQ26="Y") * 1 ) +SUMPRODUCT( (X$6:BQ$6=3) * (X26:BQ26="Y") * 1 ) +SUMPRODUCT( (X$6:BQ$6=4) * (X26:BQ26="N") * 1 ) +SUMPRODUCT( (X$6:BQ$6=5) * (X26:BQ26="N") * 2 ))</f>
        <v>94</v>
      </c>
      <c r="BU26" s="3">
        <f t="shared" si="3"/>
        <v>0</v>
      </c>
      <c r="BV26" s="3">
        <f t="shared" si="0"/>
        <v>1</v>
      </c>
      <c r="BX26" s="3">
        <f xml:space="preserve"> 5 * (SUMPRODUCT( (M$6:N$6=1)*((M26:N26="Y") + (M26:N26="N")) * 2 ) +SUMPRODUCT( (M$6:N$6=2) * ((M26:N26="Y") + (M26:N26="N")) * 1 ) + SUMPRODUCT( (M$6:N$6=3)*((M26:N26="Y")+(M26:N26="N"))*1 ) +SUMPRODUCT( (M$6:N$6=4 ) * ((M26:N26="Y") + (M26:N26="N")) * 1 )+SUMPRODUCT( (M$6:N$6=5) * ((M26:N26="Y")+(M26:N26="N")) * 2 ))+1*(SUMPRODUCT( (X$6:AC$6=1) * ((X26:AC26="Y") + (X26:AC26="N")) * 2 ) +SUMPRODUCT( (X$6:AC$6=2 ) * ((X26:AC26="Y") + (X26:AC26="N")) * 1 ) +SUMPRODUCT( (X$6:AC$6=3) * ((X26:AC26="Y") + (X26:AC26="N")) * 1 ) +SUMPRODUCT( (X$6:AC$6=4) * ((X26:AC26="Y") + (X26:AC26="N")) * 1 ) + SUMPRODUCT( (X$6:AC$6=5) * ((X26:AC26="Y") + (X26:AC26="N")) * 2 ))</f>
        <v>17</v>
      </c>
      <c r="BY26" s="3">
        <f xml:space="preserve"> 5 * (SUMPRODUCT( (M$6:N$6=1) * (M26:N26="Y") * 2 ) + SUMPRODUCT( (M$6:N$6=2) * (M26:N26="Y") * 1 ) +SUMPRODUCT( (M$6:N$6=3) * (M26:N26="Y") * 1 ) + SUMPRODUCT( (M$6:N$6=4) * (M26:N26="N") * 1 ) +SUMPRODUCT( (M$6:N$6=5) * (M26:N26="N") * 2 ))
+ (SUMPRODUCT( (X$6:AC$6=1) * (X26:AC26="Y") * 2 ) +SUMPRODUCT( (X$6:AC$6=2) * (X26:AC26="Y") * 1 ) +SUMPRODUCT( (X$6:AC$6=3) * (X26:AC26="Y") * 1 ) +SUMPRODUCT( (X$6:AC$6=4) * (X26:AC26="N") * 1 ) +SUMPRODUCT( (X$6:AC$6=5) * (X26:AC26="N") * 2 ))</f>
        <v>17</v>
      </c>
      <c r="BZ26" s="3">
        <f>COUNTA(M26:N26)+COUNTA(X26:AC26)</f>
        <v>8</v>
      </c>
      <c r="CA26" s="3">
        <f xml:space="preserve"> 5 * (SUMPRODUCT( (O$6:R$6=1)*((O26:R26="Y") + (O26:R26="N")) * 2 ) +SUMPRODUCT( (O$6:R$6=2) * ((O26:R26="Y") + (O26:R26="N")) * 1 ) + SUMPRODUCT( (O$6:R$6=3)*((O26:R26="Y")+(O26:R26="N"))*1 ) +SUMPRODUCT( (O$6:R$6=4 ) * ((O26:R26="Y") + (O26:R26="N")) * 1 )+SUMPRODUCT( (O$6:R$6=5) * ((O26:R26="Y")+(O26:R26="N")) * 2 ))
+1*(SUMPRODUCT( (AD$6:AQ$6=1) * ((AD26:AQ26="Y") + (AD26:AQ26="N")) * 2 ) +SUMPRODUCT( (AD$6:AQ$6=2 ) * ((AD26:AQ26="Y") + (AD26:AQ26="N")) * 1 ) +SUMPRODUCT( (AD$6:AQ$6=3) * ((AD26:AQ26="Y") + (AD26:AQ26="N")) * 1 ) +SUMPRODUCT( (AD$6:AQ$6=4) * ((AD26:AQ26="Y") + (AD26:AQ26="N")) * 1 ) + SUMPRODUCT( (AD$6:AQ$6=5) * ((AD26:AQ26="Y") + (AD26:AQ26="N")) * 2 ))</f>
        <v>40</v>
      </c>
      <c r="CB26" s="3">
        <f xml:space="preserve"> 5 * (SUMPRODUCT( (O$6:R$6=1) * (O26:R26="Y") * 2 ) + SUMPRODUCT( (O$6:R$6=2) * (O26:R26="Y") * 1 ) +SUMPRODUCT( (O$6:R$6=3) * (O26:R26="Y") * 1 ) + SUMPRODUCT( (O$6:R$6=4) * (O26:R26="N") * 1 ) +SUMPRODUCT( (O$6:R$6=5) * (O26:R26="N") * 2 ))
+ (SUMPRODUCT( (AD$6:AQ$6=1) * (AD26:AQ26="Y") * 2 ) +SUMPRODUCT( (AD$6:AQ$6=2) * (AD26:AQ26="Y") * 1 ) +SUMPRODUCT( (AD$6:AQ$6=3) * (AD26:AQ26="Y") * 1 ) +SUMPRODUCT( (AD$6:AQ$6=4) * (AD26:AQ26="N") * 1 ) +SUMPRODUCT( (AD$6:AQ$6=5) * (AD26:AQ26="N") * 2 ))</f>
        <v>30</v>
      </c>
      <c r="CC26" s="3">
        <f>COUNTA(O26:R26)+COUNTA(AD26:AQ26)</f>
        <v>18</v>
      </c>
      <c r="CD26" s="3">
        <f>1*(SUMPRODUCT( (AR$6:AY$6=1) * ((AR26:AY26="Y") + (AR26:AY26="N")) * 2 ) +SUMPRODUCT( (AR$6:AY$6=2 ) * ((AR26:AY26="Y") + (AR26:AY26="N")) * 1 ) +SUMPRODUCT( (AR$6:AY$6=3) * ((AR26:AY26="Y") + (AR26:AY26="N")) * 1 ) +SUMPRODUCT( (AR$6:AY$6=4) * ((AR26:AY26="Y") + (AR26:AY26="N")) * 1 ) + SUMPRODUCT( (AR$6:AY$6=5) * ((AR26:AY26="Y") + (AR26:AY26="N")) * 2 ))</f>
        <v>8</v>
      </c>
      <c r="CE26" s="3">
        <f>(SUMPRODUCT( (AR$6:AY$6=1) * (AR26:AY26="Y") * 2 ) +SUMPRODUCT( (AR$6:AY$6=2) * (AR26:AY26="Y") * 1 ) +SUMPRODUCT( (AR$6:AY$6=3) * (AR26:AY26="Y") * 1 ) +SUMPRODUCT( (AR$6:AY$6=4) * (AR26:AY26="N") * 1 ) +SUMPRODUCT( (AR$6:AY$6=5) * (AR26:AY26="N") * 2 ))</f>
        <v>8</v>
      </c>
      <c r="CF26" s="3">
        <f>COUNTA(AR26:AY26)</f>
        <v>8</v>
      </c>
      <c r="CG26" s="3" cm="1">
        <f t="array" ref="CG26">5*(SUMPRODUCT((S$6=1)*((S26="Y")+(S26="N"))*2)+SUMPRODUCT((S$6=2)*((S26="Y")+(S26="N"))*1)+SUMPRODUCT((S$6=3)*((S26="Y")+(S26="N"))*1)+SUMPRODUCT((S$6=4)*((S26="Y")+(S26="N"))*1)+SUMPRODUCT((S$6=5)*((S26="Y")+(S26="N"))*2))+1*(SUMPRODUCT((AZ$6:BI$6=1)*((AZ26:BI26="Y")+(AZ26:BI26="N"))*2)+SUMPRODUCT((AZ$6:BI$6=2)*((AZ26:BI26="Y")+(AZ26:BI26="N"))*1)+SUMPRODUCT((AZ$6:BI$6=3)*((AZ26:BI26="Y")+(AZ26:BI26="N"))*1)+SUMPRODUCT((AZ$6:BI$6=4)*((AZ26:BI26="Y")+(AZ26:BI26="N"))*1)+SUMPRODUCT((AZ$6:BI$6=5)*((AZ26:BI26="Y")+(AZ26:BI26="N"))*2))</f>
        <v>15</v>
      </c>
      <c r="CH26" s="3" cm="1">
        <f t="array" ref="CH26">5*(SUMPRODUCT((S$6=1)*(S26="Y")*2)+SUMPRODUCT((S$6=2)*(S26="Y")*1)+SUMPRODUCT((S$6=3)*(S26="Y")*1)+SUMPRODUCT((S$6=4)*(S26="N")*1)+SUMPRODUCT((S$6=5)*(S26="N")*2))+(SUMPRODUCT((AZ$6:BI$6=1)*(AZ26:BI26="Y")*2)+SUMPRODUCT((AZ$6:BI$6=2)*(AZ26:BI26="Y")*1)+SUMPRODUCT((AZ$6:BI$6=3)*(AZ26:BI26="Y")*1)+SUMPRODUCT((AZ$6:BI$6=4)*(AZ26:BI26="N")*1)+SUMPRODUCT((AZ$6:BI$6=5)*(AZ26:BI26="N")*2))</f>
        <v>15</v>
      </c>
      <c r="CI26" s="3">
        <f>COUNTA(S26)+COUNTA(AZ26:BI26)</f>
        <v>11</v>
      </c>
      <c r="CJ26" s="3" cm="1">
        <f t="array" ref="CJ26">5*(SUMPRODUCT((T$6:V$6=1)*((T26:V26="Y")+(T26:V26="N"))*2)+SUMPRODUCT((T$6:V$6=2)*((T26:V26="Y")+(T26:V26="N"))*1)+SUMPRODUCT((T$6:V$6=3)*((T26:V26="Y")+(T26:V26="N"))*1)+SUMPRODUCT((T$6:V$6=4)*((T26:V26="Y")+(T26:V26="N"))*1)+SUMPRODUCT((T$6:V$6=5)*((T26:V26="Y")+(T26:V26="N"))*2))+1*(SUMPRODUCT((BJ$6:BQ$6=1)*((BJ26:BQ26="Y")+(BJ26:BQ26="N"))*2)+SUMPRODUCT((BJ$6:BQ$6=2)*((BJ26:BQ26="Y")+(BJ26:BQ26="N"))*1)+SUMPRODUCT((BJ$6:BQ$6=3)*((BJ26:BQ26="Y")+(BJ26:BQ26="N"))*1)+SUMPRODUCT((BJ$6:BQ$6=4)*((BJ26:BQ26="Y")+(BJ26:BQ26="N"))*1)+SUMPRODUCT((BJ$6:BQ$6=5)*((BJ26:BQ26="Y")+(BJ26:BQ26="N"))*2))</f>
        <v>24</v>
      </c>
      <c r="CK26" s="3" cm="1">
        <f t="array" ref="CK26">5*(SUMPRODUCT((T$6:V$6=1)*(T26:V26="Y")*2)+SUMPRODUCT((T$6:V$6=2)*(T26:V26="Y")*1)+SUMPRODUCT((T$6:V$6=3)*(T26:V26="Y")*1)+SUMPRODUCT((T$6:V$6=4)*(T26:V26="N")*1)+SUMPRODUCT((T$6:V$6=5)*(T26:V26="N")*2))+(SUMPRODUCT((BJ$6:BQ$6=1)*(BJ26:BQ26="Y")*2)+SUMPRODUCT((BJ$6:BQ$6=2)*(BJ26:BQ26="Y")*1)+SUMPRODUCT((BJ$6:BQ$6=3)*(BJ26:BQ26="Y")*1)+SUMPRODUCT((BJ$6:BQ$6=4)*(BJ26:BQ26="N")*1)+SUMPRODUCT((BJ$6:BQ$6=5)*(BJ26:BQ26="N")*2))</f>
        <v>24</v>
      </c>
      <c r="CL26" s="3">
        <f t="shared" si="4"/>
        <v>11</v>
      </c>
      <c r="CM26" s="19" t="e">
        <f>SUM(COUNTIF(M26, $H$128)*$H$137)+(COUNTIF(M26, $H$129)*$H$137)+(COUNTIF(#REF!, $H$128)*$H$135)+(COUNTIF(#REF!, $H$129)*$H$135)</f>
        <v>#REF!</v>
      </c>
      <c r="CN26" s="19" t="e">
        <f>SUM(COUNTIF(M26, $H$128)*$H$137)+(COUNTIF(#REF!, $H$128)*$H$135)</f>
        <v>#REF!</v>
      </c>
      <c r="CO26" s="19">
        <f>COUNTA(M26)+COUNTA(#REF!)</f>
        <v>2</v>
      </c>
      <c r="CP26" s="19" t="e">
        <f>SUM(COUNTIF(M26, $H$128)*$H$137)+(COUNTIF(M26, $H$129)*$H$137)+(COUNTIF(#REF!, $H$128)*$H$135)+(COUNTIF(#REF!, $H$129)*$H$135)</f>
        <v>#REF!</v>
      </c>
      <c r="CQ26" s="19" t="e">
        <f>SUM(COUNTIF(M26, $H$128)*$H$137)+(COUNTIF(#REF!, $H$128)*$H$135)</f>
        <v>#REF!</v>
      </c>
      <c r="CR26" s="19">
        <f>COUNTA(M26)+COUNTA(#REF!)</f>
        <v>2</v>
      </c>
    </row>
    <row r="27" spans="1:96" ht="15.75" customHeight="1" thickBot="1" x14ac:dyDescent="0.25">
      <c r="A27" s="14">
        <f>SUM((BT27/BS27)*100)</f>
        <v>87.012987012987011</v>
      </c>
      <c r="B27" s="14">
        <f t="shared" si="5"/>
        <v>100</v>
      </c>
      <c r="C27" s="14">
        <f t="shared" si="6"/>
        <v>74.358974358974365</v>
      </c>
      <c r="D27" s="14">
        <f t="shared" si="7"/>
        <v>100</v>
      </c>
      <c r="E27" s="14">
        <f t="shared" si="1"/>
        <v>100</v>
      </c>
      <c r="F27" s="14" t="e">
        <f t="shared" si="2"/>
        <v>#DIV/0!</v>
      </c>
      <c r="G27" s="14"/>
      <c r="H27" s="3" t="s">
        <v>41</v>
      </c>
      <c r="I27" s="3" t="s">
        <v>94</v>
      </c>
      <c r="J27" s="3" t="s">
        <v>95</v>
      </c>
      <c r="K27" s="17" t="s">
        <v>96</v>
      </c>
      <c r="L27" s="18" t="s">
        <v>45</v>
      </c>
      <c r="M27" s="3" t="s">
        <v>46</v>
      </c>
      <c r="N27" s="3" t="s">
        <v>46</v>
      </c>
      <c r="O27" s="3" t="s">
        <v>46</v>
      </c>
      <c r="P27" s="3" t="s">
        <v>46</v>
      </c>
      <c r="Q27" s="3" t="s">
        <v>46</v>
      </c>
      <c r="R27" s="3" t="s">
        <v>46</v>
      </c>
      <c r="S27" s="3" t="s">
        <v>46</v>
      </c>
      <c r="T27" s="3"/>
      <c r="U27" s="3"/>
      <c r="V27" s="3"/>
      <c r="W27" s="3"/>
      <c r="X27" s="3" t="s">
        <v>46</v>
      </c>
      <c r="Y27" s="3" t="s">
        <v>46</v>
      </c>
      <c r="Z27" s="3" t="s">
        <v>46</v>
      </c>
      <c r="AA27" s="3" t="s">
        <v>46</v>
      </c>
      <c r="AB27" s="3" t="s">
        <v>46</v>
      </c>
      <c r="AC27" s="3" t="s">
        <v>46</v>
      </c>
      <c r="AD27" s="3" t="s">
        <v>46</v>
      </c>
      <c r="AE27" s="3" t="s">
        <v>46</v>
      </c>
      <c r="AF27" s="3" t="s">
        <v>46</v>
      </c>
      <c r="AG27" s="3" t="s">
        <v>46</v>
      </c>
      <c r="AH27" s="3" t="s">
        <v>46</v>
      </c>
      <c r="AI27" s="3" t="s">
        <v>46</v>
      </c>
      <c r="AJ27" s="3" t="s">
        <v>46</v>
      </c>
      <c r="AK27" s="3" t="s">
        <v>46</v>
      </c>
      <c r="AL27" s="3" t="s">
        <v>46</v>
      </c>
      <c r="AM27" s="3" t="s">
        <v>46</v>
      </c>
      <c r="AN27" s="3" t="s">
        <v>58</v>
      </c>
      <c r="AO27" s="3" t="s">
        <v>46</v>
      </c>
      <c r="AP27" s="3" t="s">
        <v>46</v>
      </c>
      <c r="AQ27" s="3" t="s">
        <v>46</v>
      </c>
      <c r="AR27" s="3" t="s">
        <v>46</v>
      </c>
      <c r="AS27" s="3" t="s">
        <v>46</v>
      </c>
      <c r="AT27" s="3" t="s">
        <v>46</v>
      </c>
      <c r="AU27" s="3" t="s">
        <v>46</v>
      </c>
      <c r="AV27" s="3" t="s">
        <v>46</v>
      </c>
      <c r="AW27" s="3" t="s">
        <v>46</v>
      </c>
      <c r="AX27" s="3" t="s">
        <v>46</v>
      </c>
      <c r="AY27" s="3" t="s">
        <v>46</v>
      </c>
      <c r="AZ27" s="3" t="s">
        <v>46</v>
      </c>
      <c r="BA27" s="3" t="s">
        <v>46</v>
      </c>
      <c r="BB27" s="3" t="s">
        <v>46</v>
      </c>
      <c r="BC27" s="3" t="s">
        <v>46</v>
      </c>
      <c r="BD27" s="3" t="s">
        <v>46</v>
      </c>
      <c r="BE27" s="3" t="s">
        <v>46</v>
      </c>
      <c r="BF27" s="3" t="s">
        <v>58</v>
      </c>
      <c r="BG27" s="3" t="s">
        <v>58</v>
      </c>
      <c r="BH27" s="3" t="s">
        <v>46</v>
      </c>
      <c r="BI27" s="3" t="s">
        <v>46</v>
      </c>
      <c r="BJ27" s="3"/>
      <c r="BK27" s="3"/>
      <c r="BL27" s="3"/>
      <c r="BM27" s="3"/>
      <c r="BN27" s="3"/>
      <c r="BO27" s="3"/>
      <c r="BP27" s="3"/>
      <c r="BQ27" s="3"/>
      <c r="BR27" s="3"/>
      <c r="BS27" s="3" cm="1">
        <f t="array" ref="BS27" xml:space="preserve"> 5 * (SUMPRODUCT( (M$6:V$6=1)*((M27:V27="Y") + (M27:V27="N")) * 2 ) +SUMPRODUCT( (M$6:V$6=2) * ((M27:V27="Y") + (M27:V27="N")) * 1 ) + SUMPRODUCT( (M$6:V$6=3)*((M27:V27="Y")+(M27:V27="N"))*1 ) +SUMPRODUCT( (M$6:V$6=4 ) * ((M27:V27="Y") + (M27:V27="N")) * 1 )+SUMPRODUCT( (M$6:V$6=5) * ((M27:V27="Y")+(M27:V27="N")) * 2 ))+1*(SUMPRODUCT( (X$6:BQ$6=1) * ((X27:BQ27="Y") + (X27:BQ27="N")) * 2 ) +SUMPRODUCT( (X$6:BQ$6=2 ) * ((X27:BQ27="Y") + (X27:BQ27="N")) * 1 ) +SUMPRODUCT( (X$6:BQ$6=3) * ((X27:BQ27="Y") + (X27:BQ27="N")) * 1 ) +SUMPRODUCT( (X$6:BQ$6=4) * ((X27:BQ27="Y") + (X27:BQ27="N")) * 1 ) + SUMPRODUCT( (X$6:BQ$6=5) * ((X27:BQ27="Y") + (X27:BQ27="N")) * 2 ))</f>
        <v>77</v>
      </c>
      <c r="BT27" s="3" cm="1">
        <f t="array" ref="BT27" xml:space="preserve"> 5 * (SUMPRODUCT( (M$6:V$6=1) * (M27:V27="Y") * 2 ) + SUMPRODUCT( (M$6:V$6=2) * (M27:V27="Y") * 1 ) +SUMPRODUCT( (M$6:V$6=3) * (M27:V27="Y") * 1 ) + SUMPRODUCT( (M$6:V$6=4) * (M27:V27="N") * 1 ) +SUMPRODUCT( (M$6:V$6=5) * (M27:V27="N") * 2 ))
+ (SUMPRODUCT( (X$6:BQ$6=1) * (X27:BQ27="Y") * 2 ) +SUMPRODUCT( (X$6:BQ$6=2) * (X27:BQ27="Y") * 1 ) +SUMPRODUCT( (X$6:BQ$6=3) * (X27:BQ27="Y") * 1 ) +SUMPRODUCT( (X$6:BQ$6=4) * (X27:BQ27="N") * 1 ) +SUMPRODUCT( (X$6:BQ$6=5) * (X27:BQ27="N") * 2 ))</f>
        <v>67</v>
      </c>
      <c r="BU27" s="3">
        <f t="shared" si="3"/>
        <v>3</v>
      </c>
      <c r="BV27" s="3">
        <f t="shared" si="0"/>
        <v>1</v>
      </c>
      <c r="BX27" s="3">
        <f xml:space="preserve"> 5 * (SUMPRODUCT( (M$6:N$6=1)*((M27:N27="Y") + (M27:N27="N")) * 2 ) +SUMPRODUCT( (M$6:N$6=2) * ((M27:N27="Y") + (M27:N27="N")) * 1 ) + SUMPRODUCT( (M$6:N$6=3)*((M27:N27="Y")+(M27:N27="N"))*1 ) +SUMPRODUCT( (M$6:N$6=4 ) * ((M27:N27="Y") + (M27:N27="N")) * 1 )+SUMPRODUCT( (M$6:N$6=5) * ((M27:N27="Y")+(M27:N27="N")) * 2 ))+1*(SUMPRODUCT( (X$6:AC$6=1) * ((X27:AC27="Y") + (X27:AC27="N")) * 2 ) +SUMPRODUCT( (X$6:AC$6=2 ) * ((X27:AC27="Y") + (X27:AC27="N")) * 1 ) +SUMPRODUCT( (X$6:AC$6=3) * ((X27:AC27="Y") + (X27:AC27="N")) * 1 ) +SUMPRODUCT( (X$6:AC$6=4) * ((X27:AC27="Y") + (X27:AC27="N")) * 1 ) + SUMPRODUCT( (X$6:AC$6=5) * ((X27:AC27="Y") + (X27:AC27="N")) * 2 ))</f>
        <v>17</v>
      </c>
      <c r="BY27" s="3">
        <f xml:space="preserve"> 5 * (SUMPRODUCT( (M$6:N$6=1) * (M27:N27="Y") * 2 ) + SUMPRODUCT( (M$6:N$6=2) * (M27:N27="Y") * 1 ) +SUMPRODUCT( (M$6:N$6=3) * (M27:N27="Y") * 1 ) + SUMPRODUCT( (M$6:N$6=4) * (M27:N27="N") * 1 ) +SUMPRODUCT( (M$6:N$6=5) * (M27:N27="N") * 2 ))
+ (SUMPRODUCT( (X$6:AC$6=1) * (X27:AC27="Y") * 2 ) +SUMPRODUCT( (X$6:AC$6=2) * (X27:AC27="Y") * 1 ) +SUMPRODUCT( (X$6:AC$6=3) * (X27:AC27="Y") * 1 ) +SUMPRODUCT( (X$6:AC$6=4) * (X27:AC27="N") * 1 ) +SUMPRODUCT( (X$6:AC$6=5) * (X27:AC27="N") * 2 ))</f>
        <v>17</v>
      </c>
      <c r="BZ27" s="3">
        <f>COUNTA(M27:N27)+COUNTA(X27:AC27)</f>
        <v>8</v>
      </c>
      <c r="CA27" s="3">
        <f xml:space="preserve"> 5 * (SUMPRODUCT( (O$6:R$6=1)*((O27:R27="Y") + (O27:R27="N")) * 2 ) +SUMPRODUCT( (O$6:R$6=2) * ((O27:R27="Y") + (O27:R27="N")) * 1 ) + SUMPRODUCT( (O$6:R$6=3)*((O27:R27="Y")+(O27:R27="N"))*1 ) +SUMPRODUCT( (O$6:R$6=4 ) * ((O27:R27="Y") + (O27:R27="N")) * 1 )+SUMPRODUCT( (O$6:R$6=5) * ((O27:R27="Y")+(O27:R27="N")) * 2 ))
+1*(SUMPRODUCT( (AD$6:AQ$6=1) * ((AD27:AQ27="Y") + (AD27:AQ27="N")) * 2 ) +SUMPRODUCT( (AD$6:AQ$6=2 ) * ((AD27:AQ27="Y") + (AD27:AQ27="N")) * 1 ) +SUMPRODUCT( (AD$6:AQ$6=3) * ((AD27:AQ27="Y") + (AD27:AQ27="N")) * 1 ) +SUMPRODUCT( (AD$6:AQ$6=4) * ((AD27:AQ27="Y") + (AD27:AQ27="N")) * 1 ) + SUMPRODUCT( (AD$6:AQ$6=5) * ((AD27:AQ27="Y") + (AD27:AQ27="N")) * 2 ))</f>
        <v>39</v>
      </c>
      <c r="CB27" s="3">
        <f xml:space="preserve"> 5 * (SUMPRODUCT( (O$6:R$6=1) * (O27:R27="Y") * 2 ) + SUMPRODUCT( (O$6:R$6=2) * (O27:R27="Y") * 1 ) +SUMPRODUCT( (O$6:R$6=3) * (O27:R27="Y") * 1 ) + SUMPRODUCT( (O$6:R$6=4) * (O27:R27="N") * 1 ) +SUMPRODUCT( (O$6:R$6=5) * (O27:R27="N") * 2 ))
+ (SUMPRODUCT( (AD$6:AQ$6=1) * (AD27:AQ27="Y") * 2 ) +SUMPRODUCT( (AD$6:AQ$6=2) * (AD27:AQ27="Y") * 1 ) +SUMPRODUCT( (AD$6:AQ$6=3) * (AD27:AQ27="Y") * 1 ) +SUMPRODUCT( (AD$6:AQ$6=4) * (AD27:AQ27="N") * 1 ) +SUMPRODUCT( (AD$6:AQ$6=5) * (AD27:AQ27="N") * 2 ))</f>
        <v>29</v>
      </c>
      <c r="CC27" s="3">
        <f>COUNTA(O27:R27)+COUNTA(AD27:AQ27)</f>
        <v>18</v>
      </c>
      <c r="CD27" s="3">
        <f>1*(SUMPRODUCT( (AR$6:AY$6=1) * ((AR27:AY27="Y") + (AR27:AY27="N")) * 2 ) +SUMPRODUCT( (AR$6:AY$6=2 ) * ((AR27:AY27="Y") + (AR27:AY27="N")) * 1 ) +SUMPRODUCT( (AR$6:AY$6=3) * ((AR27:AY27="Y") + (AR27:AY27="N")) * 1 ) +SUMPRODUCT( (AR$6:AY$6=4) * ((AR27:AY27="Y") + (AR27:AY27="N")) * 1 ) + SUMPRODUCT( (AR$6:AY$6=5) * ((AR27:AY27="Y") + (AR27:AY27="N")) * 2 ))</f>
        <v>8</v>
      </c>
      <c r="CE27" s="3">
        <f>(SUMPRODUCT( (AR$6:AY$6=1) * (AR27:AY27="Y") * 2 ) +SUMPRODUCT( (AR$6:AY$6=2) * (AR27:AY27="Y") * 1 ) +SUMPRODUCT( (AR$6:AY$6=3) * (AR27:AY27="Y") * 1 ) +SUMPRODUCT( (AR$6:AY$6=4) * (AR27:AY27="N") * 1 ) +SUMPRODUCT( (AR$6:AY$6=5) * (AR27:AY27="N") * 2 ))</f>
        <v>8</v>
      </c>
      <c r="CF27" s="3">
        <f>COUNTA(AR27:AY27)</f>
        <v>8</v>
      </c>
      <c r="CG27" s="3" cm="1">
        <f t="array" ref="CG27">5*(SUMPRODUCT((S$6=1)*((S27="Y")+(S27="N"))*2)+SUMPRODUCT((S$6=2)*((S27="Y")+(S27="N"))*1)+SUMPRODUCT((S$6=3)*((S27="Y")+(S27="N"))*1)+SUMPRODUCT((S$6=4)*((S27="Y")+(S27="N"))*1)+SUMPRODUCT((S$6=5)*((S27="Y")+(S27="N"))*2))+1*(SUMPRODUCT((AZ$6:BI$6=1)*((AZ27:BI27="Y")+(AZ27:BI27="N"))*2)+SUMPRODUCT((AZ$6:BI$6=2)*((AZ27:BI27="Y")+(AZ27:BI27="N"))*1)+SUMPRODUCT((AZ$6:BI$6=3)*((AZ27:BI27="Y")+(AZ27:BI27="N"))*1)+SUMPRODUCT((AZ$6:BI$6=4)*((AZ27:BI27="Y")+(AZ27:BI27="N"))*1)+SUMPRODUCT((AZ$6:BI$6=5)*((AZ27:BI27="Y")+(AZ27:BI27="N"))*2))</f>
        <v>13</v>
      </c>
      <c r="CH27" s="3" cm="1">
        <f t="array" ref="CH27">5*(SUMPRODUCT((S$6=1)*(S27="Y")*2)+SUMPRODUCT((S$6=2)*(S27="Y")*1)+SUMPRODUCT((S$6=3)*(S27="Y")*1)+SUMPRODUCT((S$6=4)*(S27="N")*1)+SUMPRODUCT((S$6=5)*(S27="N")*2))+(SUMPRODUCT((AZ$6:BI$6=1)*(AZ27:BI27="Y")*2)+SUMPRODUCT((AZ$6:BI$6=2)*(AZ27:BI27="Y")*1)+SUMPRODUCT((AZ$6:BI$6=3)*(AZ27:BI27="Y")*1)+SUMPRODUCT((AZ$6:BI$6=4)*(AZ27:BI27="N")*1)+SUMPRODUCT((AZ$6:BI$6=5)*(AZ27:BI27="N")*2))</f>
        <v>13</v>
      </c>
      <c r="CI27" s="3">
        <f>COUNTA(S27)+COUNTA(AZ27:BI27)</f>
        <v>11</v>
      </c>
      <c r="CJ27" s="3" cm="1">
        <f t="array" ref="CJ27">5*(SUMPRODUCT((T$6:V$6=1)*((T27:V27="Y")+(T27:V27="N"))*2)+SUMPRODUCT((T$6:V$6=2)*((T27:V27="Y")+(T27:V27="N"))*1)+SUMPRODUCT((T$6:V$6=3)*((T27:V27="Y")+(T27:V27="N"))*1)+SUMPRODUCT((T$6:V$6=4)*((T27:V27="Y")+(T27:V27="N"))*1)+SUMPRODUCT((T$6:V$6=5)*((T27:V27="Y")+(T27:V27="N"))*2))+1*(SUMPRODUCT((BJ$6:BQ$6=1)*((BJ27:BQ27="Y")+(BJ27:BQ27="N"))*2)+SUMPRODUCT((BJ$6:BQ$6=2)*((BJ27:BQ27="Y")+(BJ27:BQ27="N"))*1)+SUMPRODUCT((BJ$6:BQ$6=3)*((BJ27:BQ27="Y")+(BJ27:BQ27="N"))*1)+SUMPRODUCT((BJ$6:BQ$6=4)*((BJ27:BQ27="Y")+(BJ27:BQ27="N"))*1)+SUMPRODUCT((BJ$6:BQ$6=5)*((BJ27:BQ27="Y")+(BJ27:BQ27="N"))*2))</f>
        <v>0</v>
      </c>
      <c r="CK27" s="3" cm="1">
        <f t="array" ref="CK27">5*(SUMPRODUCT((T$6:V$6=1)*(T27:V27="Y")*2)+SUMPRODUCT((T$6:V$6=2)*(T27:V27="Y")*1)+SUMPRODUCT((T$6:V$6=3)*(T27:V27="Y")*1)+SUMPRODUCT((T$6:V$6=4)*(T27:V27="N")*1)+SUMPRODUCT((T$6:V$6=5)*(T27:V27="N")*2))+(SUMPRODUCT((BJ$6:BQ$6=1)*(BJ27:BQ27="Y")*2)+SUMPRODUCT((BJ$6:BQ$6=2)*(BJ27:BQ27="Y")*1)+SUMPRODUCT((BJ$6:BQ$6=3)*(BJ27:BQ27="Y")*1)+SUMPRODUCT((BJ$6:BQ$6=4)*(BJ27:BQ27="N")*1)+SUMPRODUCT((BJ$6:BQ$6=5)*(BJ27:BQ27="N")*2))</f>
        <v>0</v>
      </c>
      <c r="CL27" s="3">
        <f t="shared" si="4"/>
        <v>0</v>
      </c>
      <c r="CM27" s="19" t="e">
        <f>SUM(COUNTIF(M27, $H$128)*$H$137)+(COUNTIF(M27, $H$129)*$H$137)+(COUNTIF(#REF!, $H$128)*$H$135)+(COUNTIF(#REF!, $H$129)*$H$135)</f>
        <v>#REF!</v>
      </c>
      <c r="CN27" s="19" t="e">
        <f>SUM(COUNTIF(M27, $H$128)*$H$137)+(COUNTIF(#REF!, $H$128)*$H$135)</f>
        <v>#REF!</v>
      </c>
      <c r="CO27" s="19">
        <f>COUNTA(M27)+COUNTA(#REF!)</f>
        <v>2</v>
      </c>
      <c r="CP27" s="19" t="e">
        <f>SUM(COUNTIF(M27, $H$128)*$H$137)+(COUNTIF(M27, $H$129)*$H$137)+(COUNTIF(#REF!, $H$128)*$H$135)+(COUNTIF(#REF!, $H$129)*$H$135)</f>
        <v>#REF!</v>
      </c>
      <c r="CQ27" s="19" t="e">
        <f>SUM(COUNTIF(M27, $H$128)*$H$137)+(COUNTIF(#REF!, $H$128)*$H$135)</f>
        <v>#REF!</v>
      </c>
      <c r="CR27" s="19">
        <f>COUNTA(M27)+COUNTA(#REF!)</f>
        <v>2</v>
      </c>
    </row>
    <row r="28" spans="1:96" ht="15.75" customHeight="1" thickBot="1" x14ac:dyDescent="0.25">
      <c r="A28" s="14">
        <f>SUM((BT28/BS28)*100)</f>
        <v>100</v>
      </c>
      <c r="B28" s="14"/>
      <c r="C28" s="14"/>
      <c r="D28" s="14"/>
      <c r="E28" s="14" t="e">
        <f t="shared" si="1"/>
        <v>#DIV/0!</v>
      </c>
      <c r="F28" s="14">
        <f t="shared" si="2"/>
        <v>100</v>
      </c>
      <c r="G28" s="14"/>
      <c r="H28" s="3"/>
      <c r="I28" s="3" t="s">
        <v>94</v>
      </c>
      <c r="J28" s="3" t="s">
        <v>466</v>
      </c>
      <c r="K28" s="17" t="s">
        <v>96</v>
      </c>
      <c r="L28" s="18" t="s">
        <v>45</v>
      </c>
      <c r="M28" s="3"/>
      <c r="N28" s="3"/>
      <c r="O28" s="3"/>
      <c r="P28" s="3"/>
      <c r="Q28" s="3"/>
      <c r="R28" s="3"/>
      <c r="S28" s="3"/>
      <c r="T28" s="3"/>
      <c r="U28" s="3" t="s">
        <v>46</v>
      </c>
      <c r="V28" s="3" t="s">
        <v>46</v>
      </c>
      <c r="W28" s="3" t="s">
        <v>46</v>
      </c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 t="s">
        <v>46</v>
      </c>
      <c r="BL28" s="3" t="s">
        <v>46</v>
      </c>
      <c r="BM28" s="3" t="s">
        <v>46</v>
      </c>
      <c r="BN28" s="3" t="s">
        <v>46</v>
      </c>
      <c r="BO28" s="3" t="s">
        <v>46</v>
      </c>
      <c r="BP28" s="3" t="s">
        <v>46</v>
      </c>
      <c r="BQ28" s="3" t="s">
        <v>46</v>
      </c>
      <c r="BR28" s="3" t="s">
        <v>46</v>
      </c>
      <c r="BS28" s="3" cm="1">
        <f t="array" ref="BS28" xml:space="preserve"> 5 * (SUMPRODUCT( (M$6:V$6=1)*((M28:V28="Y") + (M28:V28="N")) * 2 ) +SUMPRODUCT( (M$6:V$6=2) * ((M28:V28="Y") + (M28:V28="N")) * 1 ) + SUMPRODUCT( (M$6:V$6=3)*((M28:V28="Y")+(M28:V28="N"))*1 ) +SUMPRODUCT( (M$6:V$6=4 ) * ((M28:V28="Y") + (M28:V28="N")) * 1 )+SUMPRODUCT( (M$6:V$6=5) * ((M28:V28="Y")+(M28:V28="N")) * 2 ))+1*(SUMPRODUCT( (X$6:BQ$6=1) * ((X28:BQ28="Y") + (X28:BQ28="N")) * 2 ) +SUMPRODUCT( (X$6:BQ$6=2 ) * ((X28:BQ28="Y") + (X28:BQ28="N")) * 1 ) +SUMPRODUCT( (X$6:BQ$6=3) * ((X28:BQ28="Y") + (X28:BQ28="N")) * 1 ) +SUMPRODUCT( (X$6:BQ$6=4) * ((X28:BQ28="Y") + (X28:BQ28="N")) * 1 ) + SUMPRODUCT( (X$6:BQ$6=5) * ((X28:BQ28="Y") + (X28:BQ28="N")) * 2 ))</f>
        <v>18</v>
      </c>
      <c r="BT28" s="3" cm="1">
        <f t="array" ref="BT28" xml:space="preserve"> 5 * (SUMPRODUCT( (M$6:V$6=1) * (M28:V28="Y") * 2 ) + SUMPRODUCT( (M$6:V$6=2) * (M28:V28="Y") * 1 ) +SUMPRODUCT( (M$6:V$6=3) * (M28:V28="Y") * 1 ) + SUMPRODUCT( (M$6:V$6=4) * (M28:V28="N") * 1 ) +SUMPRODUCT( (M$6:V$6=5) * (M28:V28="N") * 2 ))
+ (SUMPRODUCT( (X$6:BQ$6=1) * (X28:BQ28="Y") * 2 ) +SUMPRODUCT( (X$6:BQ$6=2) * (X28:BQ28="Y") * 1 ) +SUMPRODUCT( (X$6:BQ$6=3) * (X28:BQ28="Y") * 1 ) +SUMPRODUCT( (X$6:BQ$6=4) * (X28:BQ28="N") * 1 ) +SUMPRODUCT( (X$6:BQ$6=5) * (X28:BQ28="N") * 2 ))</f>
        <v>18</v>
      </c>
      <c r="BU28" s="3">
        <f t="shared" si="3"/>
        <v>0</v>
      </c>
      <c r="BV28" s="3">
        <f t="shared" si="0"/>
        <v>0</v>
      </c>
      <c r="BX28" s="3"/>
      <c r="BY28" s="3"/>
      <c r="BZ28" s="3"/>
      <c r="CA28" s="3"/>
      <c r="CB28" s="3"/>
      <c r="CC28" s="3">
        <f>COUNTA(O28:R28)+COUNTA(AD28:AQ28)</f>
        <v>0</v>
      </c>
      <c r="CD28" s="3"/>
      <c r="CE28" s="3"/>
      <c r="CF28" s="3"/>
      <c r="CG28" s="3" cm="1">
        <f t="array" ref="CG28">5*(SUMPRODUCT((S$6=1)*((S28="Y")+(S28="N"))*2)+SUMPRODUCT((S$6=2)*((S28="Y")+(S28="N"))*1)+SUMPRODUCT((S$6=3)*((S28="Y")+(S28="N"))*1)+SUMPRODUCT((S$6=4)*((S28="Y")+(S28="N"))*1)+SUMPRODUCT((S$6=5)*((S28="Y")+(S28="N"))*2))+1*(SUMPRODUCT((AZ$6:BI$6=1)*((AZ28:BI28="Y")+(AZ28:BI28="N"))*2)+SUMPRODUCT((AZ$6:BI$6=2)*((AZ28:BI28="Y")+(AZ28:BI28="N"))*1)+SUMPRODUCT((AZ$6:BI$6=3)*((AZ28:BI28="Y")+(AZ28:BI28="N"))*1)+SUMPRODUCT((AZ$6:BI$6=4)*((AZ28:BI28="Y")+(AZ28:BI28="N"))*1)+SUMPRODUCT((AZ$6:BI$6=5)*((AZ28:BI28="Y")+(AZ28:BI28="N"))*2))</f>
        <v>0</v>
      </c>
      <c r="CH28" s="3" cm="1">
        <f t="array" ref="CH28">5*(SUMPRODUCT((S$6=1)*(S28="Y")*2)+SUMPRODUCT((S$6=2)*(S28="Y")*1)+SUMPRODUCT((S$6=3)*(S28="Y")*1)+SUMPRODUCT((S$6=4)*(S28="N")*1)+SUMPRODUCT((S$6=5)*(S28="N")*2))+(SUMPRODUCT((AZ$6:BI$6=1)*(AZ28:BI28="Y")*2)+SUMPRODUCT((AZ$6:BI$6=2)*(AZ28:BI28="Y")*1)+SUMPRODUCT((AZ$6:BI$6=3)*(AZ28:BI28="Y")*1)+SUMPRODUCT((AZ$6:BI$6=4)*(AZ28:BI28="N")*1)+SUMPRODUCT((AZ$6:BI$6=5)*(AZ28:BI28="N")*2))</f>
        <v>0</v>
      </c>
      <c r="CI28" s="3">
        <f>COUNTA(S28)+COUNTA(AZ28:BI28)</f>
        <v>0</v>
      </c>
      <c r="CJ28" s="3" cm="1">
        <f t="array" ref="CJ28">5*(SUMPRODUCT((T$6:V$6=1)*((T28:V28="Y")+(T28:V28="N"))*2)+SUMPRODUCT((T$6:V$6=2)*((T28:V28="Y")+(T28:V28="N"))*1)+SUMPRODUCT((T$6:V$6=3)*((T28:V28="Y")+(T28:V28="N"))*1)+SUMPRODUCT((T$6:V$6=4)*((T28:V28="Y")+(T28:V28="N"))*1)+SUMPRODUCT((T$6:V$6=5)*((T28:V28="Y")+(T28:V28="N"))*2))+1*(SUMPRODUCT((BJ$6:BQ$6=1)*((BJ28:BQ28="Y")+(BJ28:BQ28="N"))*2)+SUMPRODUCT((BJ$6:BQ$6=2)*((BJ28:BQ28="Y")+(BJ28:BQ28="N"))*1)+SUMPRODUCT((BJ$6:BQ$6=3)*((BJ28:BQ28="Y")+(BJ28:BQ28="N"))*1)+SUMPRODUCT((BJ$6:BQ$6=4)*((BJ28:BQ28="Y")+(BJ28:BQ28="N"))*1)+SUMPRODUCT((BJ$6:BQ$6=5)*((BJ28:BQ28="Y")+(BJ28:BQ28="N"))*2))</f>
        <v>18</v>
      </c>
      <c r="CK28" s="3" cm="1">
        <f t="array" ref="CK28">5*(SUMPRODUCT((T$6:V$6=1)*(T28:V28="Y")*2)+SUMPRODUCT((T$6:V$6=2)*(T28:V28="Y")*1)+SUMPRODUCT((T$6:V$6=3)*(T28:V28="Y")*1)+SUMPRODUCT((T$6:V$6=4)*(T28:V28="N")*1)+SUMPRODUCT((T$6:V$6=5)*(T28:V28="N")*2))+(SUMPRODUCT((BJ$6:BQ$6=1)*(BJ28:BQ28="Y")*2)+SUMPRODUCT((BJ$6:BQ$6=2)*(BJ28:BQ28="Y")*1)+SUMPRODUCT((BJ$6:BQ$6=3)*(BJ28:BQ28="Y")*1)+SUMPRODUCT((BJ$6:BQ$6=4)*(BJ28:BQ28="N")*1)+SUMPRODUCT((BJ$6:BQ$6=5)*(BJ28:BQ28="N")*2))</f>
        <v>18</v>
      </c>
      <c r="CL28" s="3">
        <f t="shared" si="4"/>
        <v>9</v>
      </c>
      <c r="CM28" s="19"/>
      <c r="CN28" s="19"/>
      <c r="CO28" s="19"/>
      <c r="CP28" s="19"/>
      <c r="CQ28" s="19"/>
      <c r="CR28" s="19"/>
    </row>
    <row r="29" spans="1:96" ht="15.75" customHeight="1" thickBot="1" x14ac:dyDescent="0.25">
      <c r="A29" s="14">
        <f>SUM((BT29/BS29)*100)</f>
        <v>90.291262135922338</v>
      </c>
      <c r="B29" s="14">
        <f t="shared" si="5"/>
        <v>100</v>
      </c>
      <c r="C29" s="14">
        <f t="shared" si="6"/>
        <v>75</v>
      </c>
      <c r="D29" s="14">
        <f t="shared" si="7"/>
        <v>100</v>
      </c>
      <c r="E29" s="14">
        <f t="shared" si="1"/>
        <v>100</v>
      </c>
      <c r="F29" s="14">
        <f t="shared" si="2"/>
        <v>100</v>
      </c>
      <c r="G29" s="14"/>
      <c r="H29" s="3" t="s">
        <v>41</v>
      </c>
      <c r="I29" s="3" t="s">
        <v>97</v>
      </c>
      <c r="J29" s="3" t="s">
        <v>98</v>
      </c>
      <c r="K29" s="17" t="s">
        <v>90</v>
      </c>
      <c r="L29" s="18" t="s">
        <v>45</v>
      </c>
      <c r="M29" s="3" t="s">
        <v>46</v>
      </c>
      <c r="N29" s="3" t="s">
        <v>46</v>
      </c>
      <c r="O29" s="3" t="s">
        <v>46</v>
      </c>
      <c r="P29" s="3" t="s">
        <v>46</v>
      </c>
      <c r="Q29" s="3" t="s">
        <v>46</v>
      </c>
      <c r="R29" s="3" t="s">
        <v>46</v>
      </c>
      <c r="S29" s="3" t="s">
        <v>46</v>
      </c>
      <c r="T29" s="3" t="s">
        <v>46</v>
      </c>
      <c r="U29" s="3" t="s">
        <v>46</v>
      </c>
      <c r="V29" s="3" t="s">
        <v>46</v>
      </c>
      <c r="W29" s="3" t="s">
        <v>46</v>
      </c>
      <c r="X29" s="3" t="s">
        <v>46</v>
      </c>
      <c r="Y29" s="3" t="s">
        <v>46</v>
      </c>
      <c r="Z29" s="3" t="s">
        <v>46</v>
      </c>
      <c r="AA29" s="3" t="s">
        <v>46</v>
      </c>
      <c r="AB29" s="3" t="s">
        <v>46</v>
      </c>
      <c r="AC29" s="3" t="s">
        <v>46</v>
      </c>
      <c r="AD29" s="3" t="s">
        <v>46</v>
      </c>
      <c r="AE29" s="3" t="s">
        <v>46</v>
      </c>
      <c r="AF29" s="3" t="s">
        <v>46</v>
      </c>
      <c r="AG29" s="3" t="s">
        <v>46</v>
      </c>
      <c r="AH29" s="3" t="s">
        <v>46</v>
      </c>
      <c r="AI29" s="3" t="s">
        <v>46</v>
      </c>
      <c r="AJ29" s="3" t="s">
        <v>46</v>
      </c>
      <c r="AK29" s="3" t="s">
        <v>46</v>
      </c>
      <c r="AL29" s="3" t="s">
        <v>46</v>
      </c>
      <c r="AM29" s="3" t="s">
        <v>46</v>
      </c>
      <c r="AN29" s="3" t="s">
        <v>46</v>
      </c>
      <c r="AO29" s="3" t="s">
        <v>46</v>
      </c>
      <c r="AP29" s="3" t="s">
        <v>46</v>
      </c>
      <c r="AQ29" s="3" t="s">
        <v>46</v>
      </c>
      <c r="AR29" s="3" t="s">
        <v>46</v>
      </c>
      <c r="AS29" s="3" t="s">
        <v>46</v>
      </c>
      <c r="AT29" s="3" t="s">
        <v>46</v>
      </c>
      <c r="AU29" s="3" t="s">
        <v>46</v>
      </c>
      <c r="AV29" s="3" t="s">
        <v>46</v>
      </c>
      <c r="AW29" s="3" t="s">
        <v>46</v>
      </c>
      <c r="AX29" s="3" t="s">
        <v>46</v>
      </c>
      <c r="AY29" s="3" t="s">
        <v>46</v>
      </c>
      <c r="AZ29" s="3" t="s">
        <v>46</v>
      </c>
      <c r="BA29" s="3" t="s">
        <v>58</v>
      </c>
      <c r="BB29" s="3" t="s">
        <v>46</v>
      </c>
      <c r="BC29" s="3" t="s">
        <v>46</v>
      </c>
      <c r="BD29" s="3" t="s">
        <v>46</v>
      </c>
      <c r="BE29" s="3" t="s">
        <v>46</v>
      </c>
      <c r="BF29" s="3" t="s">
        <v>46</v>
      </c>
      <c r="BG29" s="3" t="s">
        <v>46</v>
      </c>
      <c r="BH29" s="3" t="s">
        <v>46</v>
      </c>
      <c r="BI29" s="3" t="s">
        <v>46</v>
      </c>
      <c r="BJ29" s="3" t="s">
        <v>46</v>
      </c>
      <c r="BK29" s="3" t="s">
        <v>46</v>
      </c>
      <c r="BL29" s="3" t="s">
        <v>46</v>
      </c>
      <c r="BM29" s="3" t="s">
        <v>46</v>
      </c>
      <c r="BN29" s="3" t="s">
        <v>46</v>
      </c>
      <c r="BO29" s="3" t="s">
        <v>46</v>
      </c>
      <c r="BP29" s="3" t="s">
        <v>46</v>
      </c>
      <c r="BQ29" s="3" t="s">
        <v>46</v>
      </c>
      <c r="BR29" s="3" t="s">
        <v>46</v>
      </c>
      <c r="BS29" s="3" cm="1">
        <f t="array" ref="BS29" xml:space="preserve"> 5 * (SUMPRODUCT( (M$6:V$6=1)*((M29:V29="Y") + (M29:V29="N")) * 2 ) +SUMPRODUCT( (M$6:V$6=2) * ((M29:V29="Y") + (M29:V29="N")) * 1 ) + SUMPRODUCT( (M$6:V$6=3)*((M29:V29="Y")+(M29:V29="N"))*1 ) +SUMPRODUCT( (M$6:V$6=4 ) * ((M29:V29="Y") + (M29:V29="N")) * 1 )+SUMPRODUCT( (M$6:V$6=5) * ((M29:V29="Y")+(M29:V29="N")) * 2 ))+1*(SUMPRODUCT( (X$6:BQ$6=1) * ((X29:BQ29="Y") + (X29:BQ29="N")) * 2 ) +SUMPRODUCT( (X$6:BQ$6=2 ) * ((X29:BQ29="Y") + (X29:BQ29="N")) * 1 ) +SUMPRODUCT( (X$6:BQ$6=3) * ((X29:BQ29="Y") + (X29:BQ29="N")) * 1 ) +SUMPRODUCT( (X$6:BQ$6=4) * ((X29:BQ29="Y") + (X29:BQ29="N")) * 1 ) + SUMPRODUCT( (X$6:BQ$6=5) * ((X29:BQ29="Y") + (X29:BQ29="N")) * 2 ))</f>
        <v>103</v>
      </c>
      <c r="BT29" s="3" cm="1">
        <f t="array" ref="BT29" xml:space="preserve"> 5 * (SUMPRODUCT( (M$6:V$6=1) * (M29:V29="Y") * 2 ) + SUMPRODUCT( (M$6:V$6=2) * (M29:V29="Y") * 1 ) +SUMPRODUCT( (M$6:V$6=3) * (M29:V29="Y") * 1 ) + SUMPRODUCT( (M$6:V$6=4) * (M29:V29="N") * 1 ) +SUMPRODUCT( (M$6:V$6=5) * (M29:V29="N") * 2 ))
+ (SUMPRODUCT( (X$6:BQ$6=1) * (X29:BQ29="Y") * 2 ) +SUMPRODUCT( (X$6:BQ$6=2) * (X29:BQ29="Y") * 1 ) +SUMPRODUCT( (X$6:BQ$6=3) * (X29:BQ29="Y") * 1 ) +SUMPRODUCT( (X$6:BQ$6=4) * (X29:BQ29="N") * 1 ) +SUMPRODUCT( (X$6:BQ$6=5) * (X29:BQ29="N") * 2 ))</f>
        <v>93</v>
      </c>
      <c r="BU29" s="3">
        <f t="shared" si="3"/>
        <v>1</v>
      </c>
      <c r="BV29" s="3">
        <f t="shared" si="0"/>
        <v>1</v>
      </c>
      <c r="BX29" s="3">
        <f xml:space="preserve"> 5 * (SUMPRODUCT( (M$6:N$6=1)*((M29:N29="Y") + (M29:N29="N")) * 2 ) +SUMPRODUCT( (M$6:N$6=2) * ((M29:N29="Y") + (M29:N29="N")) * 1 ) + SUMPRODUCT( (M$6:N$6=3)*((M29:N29="Y")+(M29:N29="N"))*1 ) +SUMPRODUCT( (M$6:N$6=4 ) * ((M29:N29="Y") + (M29:N29="N")) * 1 )+SUMPRODUCT( (M$6:N$6=5) * ((M29:N29="Y")+(M29:N29="N")) * 2 ))+1*(SUMPRODUCT( (X$6:AC$6=1) * ((X29:AC29="Y") + (X29:AC29="N")) * 2 ) +SUMPRODUCT( (X$6:AC$6=2 ) * ((X29:AC29="Y") + (X29:AC29="N")) * 1 ) +SUMPRODUCT( (X$6:AC$6=3) * ((X29:AC29="Y") + (X29:AC29="N")) * 1 ) +SUMPRODUCT( (X$6:AC$6=4) * ((X29:AC29="Y") + (X29:AC29="N")) * 1 ) + SUMPRODUCT( (X$6:AC$6=5) * ((X29:AC29="Y") + (X29:AC29="N")) * 2 ))</f>
        <v>17</v>
      </c>
      <c r="BY29" s="3">
        <f xml:space="preserve"> 5 * (SUMPRODUCT( (M$6:N$6=1) * (M29:N29="Y") * 2 ) + SUMPRODUCT( (M$6:N$6=2) * (M29:N29="Y") * 1 ) +SUMPRODUCT( (M$6:N$6=3) * (M29:N29="Y") * 1 ) + SUMPRODUCT( (M$6:N$6=4) * (M29:N29="N") * 1 ) +SUMPRODUCT( (M$6:N$6=5) * (M29:N29="N") * 2 ))
+ (SUMPRODUCT( (X$6:AC$6=1) * (X29:AC29="Y") * 2 ) +SUMPRODUCT( (X$6:AC$6=2) * (X29:AC29="Y") * 1 ) +SUMPRODUCT( (X$6:AC$6=3) * (X29:AC29="Y") * 1 ) +SUMPRODUCT( (X$6:AC$6=4) * (X29:AC29="N") * 1 ) +SUMPRODUCT( (X$6:AC$6=5) * (X29:AC29="N") * 2 ))</f>
        <v>17</v>
      </c>
      <c r="BZ29" s="3">
        <f>COUNTA(M29:N29)+COUNTA(X29:AC29)</f>
        <v>8</v>
      </c>
      <c r="CA29" s="3">
        <f xml:space="preserve"> 5 * (SUMPRODUCT( (O$6:R$6=1)*((O29:R29="Y") + (O29:R29="N")) * 2 ) +SUMPRODUCT( (O$6:R$6=2) * ((O29:R29="Y") + (O29:R29="N")) * 1 ) + SUMPRODUCT( (O$6:R$6=3)*((O29:R29="Y")+(O29:R29="N"))*1 ) +SUMPRODUCT( (O$6:R$6=4 ) * ((O29:R29="Y") + (O29:R29="N")) * 1 )+SUMPRODUCT( (O$6:R$6=5) * ((O29:R29="Y")+(O29:R29="N")) * 2 ))
+1*(SUMPRODUCT( (AD$6:AQ$6=1) * ((AD29:AQ29="Y") + (AD29:AQ29="N")) * 2 ) +SUMPRODUCT( (AD$6:AQ$6=2 ) * ((AD29:AQ29="Y") + (AD29:AQ29="N")) * 1 ) +SUMPRODUCT( (AD$6:AQ$6=3) * ((AD29:AQ29="Y") + (AD29:AQ29="N")) * 1 ) +SUMPRODUCT( (AD$6:AQ$6=4) * ((AD29:AQ29="Y") + (AD29:AQ29="N")) * 1 ) + SUMPRODUCT( (AD$6:AQ$6=5) * ((AD29:AQ29="Y") + (AD29:AQ29="N")) * 2 ))</f>
        <v>40</v>
      </c>
      <c r="CB29" s="3">
        <f xml:space="preserve"> 5 * (SUMPRODUCT( (O$6:R$6=1) * (O29:R29="Y") * 2 ) + SUMPRODUCT( (O$6:R$6=2) * (O29:R29="Y") * 1 ) +SUMPRODUCT( (O$6:R$6=3) * (O29:R29="Y") * 1 ) + SUMPRODUCT( (O$6:R$6=4) * (O29:R29="N") * 1 ) +SUMPRODUCT( (O$6:R$6=5) * (O29:R29="N") * 2 ))
+ (SUMPRODUCT( (AD$6:AQ$6=1) * (AD29:AQ29="Y") * 2 ) +SUMPRODUCT( (AD$6:AQ$6=2) * (AD29:AQ29="Y") * 1 ) +SUMPRODUCT( (AD$6:AQ$6=3) * (AD29:AQ29="Y") * 1 ) +SUMPRODUCT( (AD$6:AQ$6=4) * (AD29:AQ29="N") * 1 ) +SUMPRODUCT( (AD$6:AQ$6=5) * (AD29:AQ29="N") * 2 ))</f>
        <v>30</v>
      </c>
      <c r="CC29" s="3">
        <f>COUNTA(O29:R29)+COUNTA(AD29:AQ29)</f>
        <v>18</v>
      </c>
      <c r="CD29" s="3">
        <f>1*(SUMPRODUCT( (AR$6:AY$6=1) * ((AR29:AY29="Y") + (AR29:AY29="N")) * 2 ) +SUMPRODUCT( (AR$6:AY$6=2 ) * ((AR29:AY29="Y") + (AR29:AY29="N")) * 1 ) +SUMPRODUCT( (AR$6:AY$6=3) * ((AR29:AY29="Y") + (AR29:AY29="N")) * 1 ) +SUMPRODUCT( (AR$6:AY$6=4) * ((AR29:AY29="Y") + (AR29:AY29="N")) * 1 ) + SUMPRODUCT( (AR$6:AY$6=5) * ((AR29:AY29="Y") + (AR29:AY29="N")) * 2 ))</f>
        <v>8</v>
      </c>
      <c r="CE29" s="3">
        <f>(SUMPRODUCT( (AR$6:AY$6=1) * (AR29:AY29="Y") * 2 ) +SUMPRODUCT( (AR$6:AY$6=2) * (AR29:AY29="Y") * 1 ) +SUMPRODUCT( (AR$6:AY$6=3) * (AR29:AY29="Y") * 1 ) +SUMPRODUCT( (AR$6:AY$6=4) * (AR29:AY29="N") * 1 ) +SUMPRODUCT( (AR$6:AY$6=5) * (AR29:AY29="N") * 2 ))</f>
        <v>8</v>
      </c>
      <c r="CF29" s="3">
        <f>COUNTA(AR29:AY29)</f>
        <v>8</v>
      </c>
      <c r="CG29" s="3" cm="1">
        <f t="array" ref="CG29">5*(SUMPRODUCT((S$6=1)*((S29="Y")+(S29="N"))*2)+SUMPRODUCT((S$6=2)*((S29="Y")+(S29="N"))*1)+SUMPRODUCT((S$6=3)*((S29="Y")+(S29="N"))*1)+SUMPRODUCT((S$6=4)*((S29="Y")+(S29="N"))*1)+SUMPRODUCT((S$6=5)*((S29="Y")+(S29="N"))*2))+1*(SUMPRODUCT((AZ$6:BI$6=1)*((AZ29:BI29="Y")+(AZ29:BI29="N"))*2)+SUMPRODUCT((AZ$6:BI$6=2)*((AZ29:BI29="Y")+(AZ29:BI29="N"))*1)+SUMPRODUCT((AZ$6:BI$6=3)*((AZ29:BI29="Y")+(AZ29:BI29="N"))*1)+SUMPRODUCT((AZ$6:BI$6=4)*((AZ29:BI29="Y")+(AZ29:BI29="N"))*1)+SUMPRODUCT((AZ$6:BI$6=5)*((AZ29:BI29="Y")+(AZ29:BI29="N"))*2))</f>
        <v>14</v>
      </c>
      <c r="CH29" s="3" cm="1">
        <f t="array" ref="CH29">5*(SUMPRODUCT((S$6=1)*(S29="Y")*2)+SUMPRODUCT((S$6=2)*(S29="Y")*1)+SUMPRODUCT((S$6=3)*(S29="Y")*1)+SUMPRODUCT((S$6=4)*(S29="N")*1)+SUMPRODUCT((S$6=5)*(S29="N")*2))+(SUMPRODUCT((AZ$6:BI$6=1)*(AZ29:BI29="Y")*2)+SUMPRODUCT((AZ$6:BI$6=2)*(AZ29:BI29="Y")*1)+SUMPRODUCT((AZ$6:BI$6=3)*(AZ29:BI29="Y")*1)+SUMPRODUCT((AZ$6:BI$6=4)*(AZ29:BI29="N")*1)+SUMPRODUCT((AZ$6:BI$6=5)*(AZ29:BI29="N")*2))</f>
        <v>14</v>
      </c>
      <c r="CI29" s="3">
        <f>COUNTA(S29)+COUNTA(AZ29:BI29)</f>
        <v>11</v>
      </c>
      <c r="CJ29" s="3" cm="1">
        <f t="array" ref="CJ29">5*(SUMPRODUCT((T$6:V$6=1)*((T29:V29="Y")+(T29:V29="N"))*2)+SUMPRODUCT((T$6:V$6=2)*((T29:V29="Y")+(T29:V29="N"))*1)+SUMPRODUCT((T$6:V$6=3)*((T29:V29="Y")+(T29:V29="N"))*1)+SUMPRODUCT((T$6:V$6=4)*((T29:V29="Y")+(T29:V29="N"))*1)+SUMPRODUCT((T$6:V$6=5)*((T29:V29="Y")+(T29:V29="N"))*2))+1*(SUMPRODUCT((BJ$6:BQ$6=1)*((BJ29:BQ29="Y")+(BJ29:BQ29="N"))*2)+SUMPRODUCT((BJ$6:BQ$6=2)*((BJ29:BQ29="Y")+(BJ29:BQ29="N"))*1)+SUMPRODUCT((BJ$6:BQ$6=3)*((BJ29:BQ29="Y")+(BJ29:BQ29="N"))*1)+SUMPRODUCT((BJ$6:BQ$6=4)*((BJ29:BQ29="Y")+(BJ29:BQ29="N"))*1)+SUMPRODUCT((BJ$6:BQ$6=5)*((BJ29:BQ29="Y")+(BJ29:BQ29="N"))*2))</f>
        <v>24</v>
      </c>
      <c r="CK29" s="3" cm="1">
        <f t="array" ref="CK29">5*(SUMPRODUCT((T$6:V$6=1)*(T29:V29="Y")*2)+SUMPRODUCT((T$6:V$6=2)*(T29:V29="Y")*1)+SUMPRODUCT((T$6:V$6=3)*(T29:V29="Y")*1)+SUMPRODUCT((T$6:V$6=4)*(T29:V29="N")*1)+SUMPRODUCT((T$6:V$6=5)*(T29:V29="N")*2))+(SUMPRODUCT((BJ$6:BQ$6=1)*(BJ29:BQ29="Y")*2)+SUMPRODUCT((BJ$6:BQ$6=2)*(BJ29:BQ29="Y")*1)+SUMPRODUCT((BJ$6:BQ$6=3)*(BJ29:BQ29="Y")*1)+SUMPRODUCT((BJ$6:BQ$6=4)*(BJ29:BQ29="N")*1)+SUMPRODUCT((BJ$6:BQ$6=5)*(BJ29:BQ29="N")*2))</f>
        <v>24</v>
      </c>
      <c r="CL29" s="3">
        <f t="shared" si="4"/>
        <v>11</v>
      </c>
      <c r="CM29" s="19" t="e">
        <f>SUM(COUNTIF(M29, $H$128)*$H$137)+(COUNTIF(M29, $H$129)*$H$137)+(COUNTIF(#REF!, $H$128)*$H$135)+(COUNTIF(#REF!, $H$129)*$H$135)</f>
        <v>#REF!</v>
      </c>
      <c r="CN29" s="19" t="e">
        <f>SUM(COUNTIF(M29, $H$128)*$H$137)+(COUNTIF(#REF!, $H$128)*$H$135)</f>
        <v>#REF!</v>
      </c>
      <c r="CO29" s="19">
        <f>COUNTA(M29)+COUNTA(#REF!)</f>
        <v>2</v>
      </c>
      <c r="CP29" s="19" t="e">
        <f>SUM(COUNTIF(M29, $H$128)*$H$137)+(COUNTIF(M29, $H$129)*$H$137)+(COUNTIF(#REF!, $H$128)*$H$135)+(COUNTIF(#REF!, $H$129)*$H$135)</f>
        <v>#REF!</v>
      </c>
      <c r="CQ29" s="19" t="e">
        <f>SUM(COUNTIF(M29, $H$128)*$H$137)+(COUNTIF(#REF!, $H$128)*$H$135)</f>
        <v>#REF!</v>
      </c>
      <c r="CR29" s="19">
        <f>COUNTA(M29)+COUNTA(#REF!)</f>
        <v>2</v>
      </c>
    </row>
    <row r="30" spans="1:96" ht="15.75" customHeight="1" thickBot="1" x14ac:dyDescent="0.25">
      <c r="A30" s="14">
        <f>SUM((BT30/BS30)*100)</f>
        <v>89.690721649484544</v>
      </c>
      <c r="B30" s="14">
        <f t="shared" si="5"/>
        <v>100</v>
      </c>
      <c r="C30" s="14">
        <f t="shared" si="6"/>
        <v>75</v>
      </c>
      <c r="D30" s="14">
        <f t="shared" si="7"/>
        <v>100</v>
      </c>
      <c r="E30" s="14">
        <f t="shared" si="1"/>
        <v>100</v>
      </c>
      <c r="F30" s="14">
        <f t="shared" si="2"/>
        <v>100</v>
      </c>
      <c r="G30" s="14"/>
      <c r="H30" s="3" t="s">
        <v>41</v>
      </c>
      <c r="I30" s="3" t="s">
        <v>99</v>
      </c>
      <c r="J30" s="3" t="s">
        <v>66</v>
      </c>
      <c r="K30" s="17" t="s">
        <v>52</v>
      </c>
      <c r="L30" s="18" t="s">
        <v>45</v>
      </c>
      <c r="M30" s="3" t="s">
        <v>46</v>
      </c>
      <c r="N30" s="3" t="s">
        <v>58</v>
      </c>
      <c r="O30" s="3" t="s">
        <v>46</v>
      </c>
      <c r="P30" s="3" t="s">
        <v>46</v>
      </c>
      <c r="Q30" s="3" t="s">
        <v>46</v>
      </c>
      <c r="R30" s="3" t="s">
        <v>46</v>
      </c>
      <c r="S30" s="3" t="s">
        <v>46</v>
      </c>
      <c r="T30" s="3" t="s">
        <v>46</v>
      </c>
      <c r="U30" s="3" t="s">
        <v>46</v>
      </c>
      <c r="V30" s="3" t="s">
        <v>46</v>
      </c>
      <c r="W30" s="3" t="s">
        <v>46</v>
      </c>
      <c r="X30" s="3" t="s">
        <v>46</v>
      </c>
      <c r="Y30" s="3" t="s">
        <v>46</v>
      </c>
      <c r="Z30" s="3" t="s">
        <v>46</v>
      </c>
      <c r="AA30" s="3" t="s">
        <v>46</v>
      </c>
      <c r="AB30" s="3" t="s">
        <v>46</v>
      </c>
      <c r="AC30" s="3" t="s">
        <v>58</v>
      </c>
      <c r="AD30" s="3" t="s">
        <v>46</v>
      </c>
      <c r="AE30" s="3" t="s">
        <v>46</v>
      </c>
      <c r="AF30" s="3" t="s">
        <v>46</v>
      </c>
      <c r="AG30" s="3" t="s">
        <v>46</v>
      </c>
      <c r="AH30" s="3" t="s">
        <v>46</v>
      </c>
      <c r="AI30" s="3" t="s">
        <v>46</v>
      </c>
      <c r="AJ30" s="3" t="s">
        <v>46</v>
      </c>
      <c r="AK30" s="3" t="s">
        <v>46</v>
      </c>
      <c r="AL30" s="3" t="s">
        <v>46</v>
      </c>
      <c r="AM30" s="3" t="s">
        <v>46</v>
      </c>
      <c r="AN30" s="3" t="s">
        <v>46</v>
      </c>
      <c r="AO30" s="3" t="s">
        <v>46</v>
      </c>
      <c r="AP30" s="3" t="s">
        <v>46</v>
      </c>
      <c r="AQ30" s="3" t="s">
        <v>46</v>
      </c>
      <c r="AR30" s="3" t="s">
        <v>46</v>
      </c>
      <c r="AS30" s="3" t="s">
        <v>46</v>
      </c>
      <c r="AT30" s="3" t="s">
        <v>46</v>
      </c>
      <c r="AU30" s="3" t="s">
        <v>46</v>
      </c>
      <c r="AV30" s="3" t="s">
        <v>46</v>
      </c>
      <c r="AW30" s="3" t="s">
        <v>46</v>
      </c>
      <c r="AX30" s="3" t="s">
        <v>46</v>
      </c>
      <c r="AY30" s="3" t="s">
        <v>46</v>
      </c>
      <c r="AZ30" s="3" t="s">
        <v>46</v>
      </c>
      <c r="BA30" s="3" t="s">
        <v>46</v>
      </c>
      <c r="BB30" s="3" t="s">
        <v>58</v>
      </c>
      <c r="BC30" s="3" t="s">
        <v>46</v>
      </c>
      <c r="BD30" s="3" t="s">
        <v>46</v>
      </c>
      <c r="BE30" s="3" t="s">
        <v>46</v>
      </c>
      <c r="BF30" s="3" t="s">
        <v>46</v>
      </c>
      <c r="BG30" s="3" t="s">
        <v>46</v>
      </c>
      <c r="BH30" s="3" t="s">
        <v>46</v>
      </c>
      <c r="BI30" s="3" t="s">
        <v>46</v>
      </c>
      <c r="BJ30" s="3" t="s">
        <v>46</v>
      </c>
      <c r="BK30" s="3" t="s">
        <v>46</v>
      </c>
      <c r="BL30" s="3" t="s">
        <v>46</v>
      </c>
      <c r="BM30" s="3" t="s">
        <v>46</v>
      </c>
      <c r="BN30" s="3" t="s">
        <v>46</v>
      </c>
      <c r="BO30" s="3" t="s">
        <v>46</v>
      </c>
      <c r="BP30" s="3" t="s">
        <v>46</v>
      </c>
      <c r="BQ30" s="3" t="s">
        <v>46</v>
      </c>
      <c r="BR30" s="3" t="s">
        <v>46</v>
      </c>
      <c r="BS30" s="3" cm="1">
        <f t="array" ref="BS30" xml:space="preserve"> 5 * (SUMPRODUCT( (M$6:V$6=1)*((M30:V30="Y") + (M30:V30="N")) * 2 ) +SUMPRODUCT( (M$6:V$6=2) * ((M30:V30="Y") + (M30:V30="N")) * 1 ) + SUMPRODUCT( (M$6:V$6=3)*((M30:V30="Y")+(M30:V30="N"))*1 ) +SUMPRODUCT( (M$6:V$6=4 ) * ((M30:V30="Y") + (M30:V30="N")) * 1 )+SUMPRODUCT( (M$6:V$6=5) * ((M30:V30="Y")+(M30:V30="N")) * 2 ))+1*(SUMPRODUCT( (X$6:BQ$6=1) * ((X30:BQ30="Y") + (X30:BQ30="N")) * 2 ) +SUMPRODUCT( (X$6:BQ$6=2 ) * ((X30:BQ30="Y") + (X30:BQ30="N")) * 1 ) +SUMPRODUCT( (X$6:BQ$6=3) * ((X30:BQ30="Y") + (X30:BQ30="N")) * 1 ) +SUMPRODUCT( (X$6:BQ$6=4) * ((X30:BQ30="Y") + (X30:BQ30="N")) * 1 ) + SUMPRODUCT( (X$6:BQ$6=5) * ((X30:BQ30="Y") + (X30:BQ30="N")) * 2 ))</f>
        <v>97</v>
      </c>
      <c r="BT30" s="3" cm="1">
        <f t="array" ref="BT30" xml:space="preserve"> 5 * (SUMPRODUCT( (M$6:V$6=1) * (M30:V30="Y") * 2 ) + SUMPRODUCT( (M$6:V$6=2) * (M30:V30="Y") * 1 ) +SUMPRODUCT( (M$6:V$6=3) * (M30:V30="Y") * 1 ) + SUMPRODUCT( (M$6:V$6=4) * (M30:V30="N") * 1 ) +SUMPRODUCT( (M$6:V$6=5) * (M30:V30="N") * 2 ))
+ (SUMPRODUCT( (X$6:BQ$6=1) * (X30:BQ30="Y") * 2 ) +SUMPRODUCT( (X$6:BQ$6=2) * (X30:BQ30="Y") * 1 ) +SUMPRODUCT( (X$6:BQ$6=3) * (X30:BQ30="Y") * 1 ) +SUMPRODUCT( (X$6:BQ$6=4) * (X30:BQ30="N") * 1 ) +SUMPRODUCT( (X$6:BQ$6=5) * (X30:BQ30="N") * 2 ))</f>
        <v>87</v>
      </c>
      <c r="BU30" s="3">
        <f t="shared" si="3"/>
        <v>7</v>
      </c>
      <c r="BV30" s="3">
        <f t="shared" si="0"/>
        <v>1</v>
      </c>
      <c r="BX30" s="3">
        <f xml:space="preserve"> 5 * (SUMPRODUCT( (M$6:N$6=1)*((M30:N30="Y") + (M30:N30="N")) * 2 ) +SUMPRODUCT( (M$6:N$6=2) * ((M30:N30="Y") + (M30:N30="N")) * 1 ) + SUMPRODUCT( (M$6:N$6=3)*((M30:N30="Y")+(M30:N30="N"))*1 ) +SUMPRODUCT( (M$6:N$6=4 ) * ((M30:N30="Y") + (M30:N30="N")) * 1 )+SUMPRODUCT( (M$6:N$6=5) * ((M30:N30="Y")+(M30:N30="N")) * 2 ))+1*(SUMPRODUCT( (X$6:AC$6=1) * ((X30:AC30="Y") + (X30:AC30="N")) * 2 ) +SUMPRODUCT( (X$6:AC$6=2 ) * ((X30:AC30="Y") + (X30:AC30="N")) * 1 ) +SUMPRODUCT( (X$6:AC$6=3) * ((X30:AC30="Y") + (X30:AC30="N")) * 1 ) +SUMPRODUCT( (X$6:AC$6=4) * ((X30:AC30="Y") + (X30:AC30="N")) * 1 ) + SUMPRODUCT( (X$6:AC$6=5) * ((X30:AC30="Y") + (X30:AC30="N")) * 2 ))</f>
        <v>11</v>
      </c>
      <c r="BY30" s="3">
        <f xml:space="preserve"> 5 * (SUMPRODUCT( (M$6:N$6=1) * (M30:N30="Y") * 2 ) + SUMPRODUCT( (M$6:N$6=2) * (M30:N30="Y") * 1 ) +SUMPRODUCT( (M$6:N$6=3) * (M30:N30="Y") * 1 ) + SUMPRODUCT( (M$6:N$6=4) * (M30:N30="N") * 1 ) +SUMPRODUCT( (M$6:N$6=5) * (M30:N30="N") * 2 ))
+ (SUMPRODUCT( (X$6:AC$6=1) * (X30:AC30="Y") * 2 ) +SUMPRODUCT( (X$6:AC$6=2) * (X30:AC30="Y") * 1 ) +SUMPRODUCT( (X$6:AC$6=3) * (X30:AC30="Y") * 1 ) +SUMPRODUCT( (X$6:AC$6=4) * (X30:AC30="N") * 1 ) +SUMPRODUCT( (X$6:AC$6=5) * (X30:AC30="N") * 2 ))</f>
        <v>11</v>
      </c>
      <c r="BZ30" s="3">
        <f>COUNTA(M30:N30)+COUNTA(X30:AC30)</f>
        <v>8</v>
      </c>
      <c r="CA30" s="3">
        <f xml:space="preserve"> 5 * (SUMPRODUCT( (O$6:R$6=1)*((O30:R30="Y") + (O30:R30="N")) * 2 ) +SUMPRODUCT( (O$6:R$6=2) * ((O30:R30="Y") + (O30:R30="N")) * 1 ) + SUMPRODUCT( (O$6:R$6=3)*((O30:R30="Y")+(O30:R30="N"))*1 ) +SUMPRODUCT( (O$6:R$6=4 ) * ((O30:R30="Y") + (O30:R30="N")) * 1 )+SUMPRODUCT( (O$6:R$6=5) * ((O30:R30="Y")+(O30:R30="N")) * 2 ))
+1*(SUMPRODUCT( (AD$6:AQ$6=1) * ((AD30:AQ30="Y") + (AD30:AQ30="N")) * 2 ) +SUMPRODUCT( (AD$6:AQ$6=2 ) * ((AD30:AQ30="Y") + (AD30:AQ30="N")) * 1 ) +SUMPRODUCT( (AD$6:AQ$6=3) * ((AD30:AQ30="Y") + (AD30:AQ30="N")) * 1 ) +SUMPRODUCT( (AD$6:AQ$6=4) * ((AD30:AQ30="Y") + (AD30:AQ30="N")) * 1 ) + SUMPRODUCT( (AD$6:AQ$6=5) * ((AD30:AQ30="Y") + (AD30:AQ30="N")) * 2 ))</f>
        <v>40</v>
      </c>
      <c r="CB30" s="3">
        <f xml:space="preserve"> 5 * (SUMPRODUCT( (O$6:R$6=1) * (O30:R30="Y") * 2 ) + SUMPRODUCT( (O$6:R$6=2) * (O30:R30="Y") * 1 ) +SUMPRODUCT( (O$6:R$6=3) * (O30:R30="Y") * 1 ) + SUMPRODUCT( (O$6:R$6=4) * (O30:R30="N") * 1 ) +SUMPRODUCT( (O$6:R$6=5) * (O30:R30="N") * 2 ))
+ (SUMPRODUCT( (AD$6:AQ$6=1) * (AD30:AQ30="Y") * 2 ) +SUMPRODUCT( (AD$6:AQ$6=2) * (AD30:AQ30="Y") * 1 ) +SUMPRODUCT( (AD$6:AQ$6=3) * (AD30:AQ30="Y") * 1 ) +SUMPRODUCT( (AD$6:AQ$6=4) * (AD30:AQ30="N") * 1 ) +SUMPRODUCT( (AD$6:AQ$6=5) * (AD30:AQ30="N") * 2 ))</f>
        <v>30</v>
      </c>
      <c r="CC30" s="3">
        <f>COUNTA(O30:R30)+COUNTA(AD30:AQ30)</f>
        <v>18</v>
      </c>
      <c r="CD30" s="3">
        <f>1*(SUMPRODUCT( (AR$6:AY$6=1) * ((AR30:AY30="Y") + (AR30:AY30="N")) * 2 ) +SUMPRODUCT( (AR$6:AY$6=2 ) * ((AR30:AY30="Y") + (AR30:AY30="N")) * 1 ) +SUMPRODUCT( (AR$6:AY$6=3) * ((AR30:AY30="Y") + (AR30:AY30="N")) * 1 ) +SUMPRODUCT( (AR$6:AY$6=4) * ((AR30:AY30="Y") + (AR30:AY30="N")) * 1 ) + SUMPRODUCT( (AR$6:AY$6=5) * ((AR30:AY30="Y") + (AR30:AY30="N")) * 2 ))</f>
        <v>8</v>
      </c>
      <c r="CE30" s="3">
        <f>(SUMPRODUCT( (AR$6:AY$6=1) * (AR30:AY30="Y") * 2 ) +SUMPRODUCT( (AR$6:AY$6=2) * (AR30:AY30="Y") * 1 ) +SUMPRODUCT( (AR$6:AY$6=3) * (AR30:AY30="Y") * 1 ) +SUMPRODUCT( (AR$6:AY$6=4) * (AR30:AY30="N") * 1 ) +SUMPRODUCT( (AR$6:AY$6=5) * (AR30:AY30="N") * 2 ))</f>
        <v>8</v>
      </c>
      <c r="CF30" s="3">
        <f>COUNTA(AR30:AY30)</f>
        <v>8</v>
      </c>
      <c r="CG30" s="3" cm="1">
        <f t="array" ref="CG30">5*(SUMPRODUCT((S$6=1)*((S30="Y")+(S30="N"))*2)+SUMPRODUCT((S$6=2)*((S30="Y")+(S30="N"))*1)+SUMPRODUCT((S$6=3)*((S30="Y")+(S30="N"))*1)+SUMPRODUCT((S$6=4)*((S30="Y")+(S30="N"))*1)+SUMPRODUCT((S$6=5)*((S30="Y")+(S30="N"))*2))+1*(SUMPRODUCT((AZ$6:BI$6=1)*((AZ30:BI30="Y")+(AZ30:BI30="N"))*2)+SUMPRODUCT((AZ$6:BI$6=2)*((AZ30:BI30="Y")+(AZ30:BI30="N"))*1)+SUMPRODUCT((AZ$6:BI$6=3)*((AZ30:BI30="Y")+(AZ30:BI30="N"))*1)+SUMPRODUCT((AZ$6:BI$6=4)*((AZ30:BI30="Y")+(AZ30:BI30="N"))*1)+SUMPRODUCT((AZ$6:BI$6=5)*((AZ30:BI30="Y")+(AZ30:BI30="N"))*2))</f>
        <v>14</v>
      </c>
      <c r="CH30" s="3" cm="1">
        <f t="array" ref="CH30">5*(SUMPRODUCT((S$6=1)*(S30="Y")*2)+SUMPRODUCT((S$6=2)*(S30="Y")*1)+SUMPRODUCT((S$6=3)*(S30="Y")*1)+SUMPRODUCT((S$6=4)*(S30="N")*1)+SUMPRODUCT((S$6=5)*(S30="N")*2))+(SUMPRODUCT((AZ$6:BI$6=1)*(AZ30:BI30="Y")*2)+SUMPRODUCT((AZ$6:BI$6=2)*(AZ30:BI30="Y")*1)+SUMPRODUCT((AZ$6:BI$6=3)*(AZ30:BI30="Y")*1)+SUMPRODUCT((AZ$6:BI$6=4)*(AZ30:BI30="N")*1)+SUMPRODUCT((AZ$6:BI$6=5)*(AZ30:BI30="N")*2))</f>
        <v>14</v>
      </c>
      <c r="CI30" s="3">
        <f>COUNTA(S30)+COUNTA(AZ30:BI30)</f>
        <v>11</v>
      </c>
      <c r="CJ30" s="3" cm="1">
        <f t="array" ref="CJ30">5*(SUMPRODUCT((T$6:V$6=1)*((T30:V30="Y")+(T30:V30="N"))*2)+SUMPRODUCT((T$6:V$6=2)*((T30:V30="Y")+(T30:V30="N"))*1)+SUMPRODUCT((T$6:V$6=3)*((T30:V30="Y")+(T30:V30="N"))*1)+SUMPRODUCT((T$6:V$6=4)*((T30:V30="Y")+(T30:V30="N"))*1)+SUMPRODUCT((T$6:V$6=5)*((T30:V30="Y")+(T30:V30="N"))*2))+1*(SUMPRODUCT((BJ$6:BQ$6=1)*((BJ30:BQ30="Y")+(BJ30:BQ30="N"))*2)+SUMPRODUCT((BJ$6:BQ$6=2)*((BJ30:BQ30="Y")+(BJ30:BQ30="N"))*1)+SUMPRODUCT((BJ$6:BQ$6=3)*((BJ30:BQ30="Y")+(BJ30:BQ30="N"))*1)+SUMPRODUCT((BJ$6:BQ$6=4)*((BJ30:BQ30="Y")+(BJ30:BQ30="N"))*1)+SUMPRODUCT((BJ$6:BQ$6=5)*((BJ30:BQ30="Y")+(BJ30:BQ30="N"))*2))</f>
        <v>24</v>
      </c>
      <c r="CK30" s="3" cm="1">
        <f t="array" ref="CK30">5*(SUMPRODUCT((T$6:V$6=1)*(T30:V30="Y")*2)+SUMPRODUCT((T$6:V$6=2)*(T30:V30="Y")*1)+SUMPRODUCT((T$6:V$6=3)*(T30:V30="Y")*1)+SUMPRODUCT((T$6:V$6=4)*(T30:V30="N")*1)+SUMPRODUCT((T$6:V$6=5)*(T30:V30="N")*2))+(SUMPRODUCT((BJ$6:BQ$6=1)*(BJ30:BQ30="Y")*2)+SUMPRODUCT((BJ$6:BQ$6=2)*(BJ30:BQ30="Y")*1)+SUMPRODUCT((BJ$6:BQ$6=3)*(BJ30:BQ30="Y")*1)+SUMPRODUCT((BJ$6:BQ$6=4)*(BJ30:BQ30="N")*1)+SUMPRODUCT((BJ$6:BQ$6=5)*(BJ30:BQ30="N")*2))</f>
        <v>24</v>
      </c>
      <c r="CL30" s="3">
        <f t="shared" si="4"/>
        <v>11</v>
      </c>
      <c r="CM30" s="19" t="e">
        <f>SUM(COUNTIF(M30, $H$128)*$H$137)+(COUNTIF(M30, $H$129)*$H$137)+(COUNTIF(#REF!, $H$128)*$H$135)+(COUNTIF(#REF!, $H$129)*$H$135)</f>
        <v>#REF!</v>
      </c>
      <c r="CN30" s="19" t="e">
        <f>SUM(COUNTIF(M30, $H$128)*$H$137)+(COUNTIF(#REF!, $H$128)*$H$135)</f>
        <v>#REF!</v>
      </c>
      <c r="CO30" s="19">
        <f>COUNTA(M30)+COUNTA(#REF!)</f>
        <v>2</v>
      </c>
      <c r="CP30" s="19" t="e">
        <f>SUM(COUNTIF(M30, $H$128)*$H$137)+(COUNTIF(M30, $H$129)*$H$137)+(COUNTIF(#REF!, $H$128)*$H$135)+(COUNTIF(#REF!, $H$129)*$H$135)</f>
        <v>#REF!</v>
      </c>
      <c r="CQ30" s="19" t="e">
        <f>SUM(COUNTIF(M30, $H$128)*$H$137)+(COUNTIF(#REF!, $H$128)*$H$135)</f>
        <v>#REF!</v>
      </c>
      <c r="CR30" s="19">
        <f>COUNTA(M30)+COUNTA(#REF!)</f>
        <v>2</v>
      </c>
    </row>
    <row r="31" spans="1:96" ht="15.75" customHeight="1" thickBot="1" x14ac:dyDescent="0.25">
      <c r="A31" s="14">
        <f>SUM((BT31/BS31)*100)</f>
        <v>90.384615384615387</v>
      </c>
      <c r="B31" s="14">
        <f t="shared" si="5"/>
        <v>100</v>
      </c>
      <c r="C31" s="14">
        <f t="shared" si="6"/>
        <v>75</v>
      </c>
      <c r="D31" s="14">
        <f t="shared" si="7"/>
        <v>100</v>
      </c>
      <c r="E31" s="14">
        <f t="shared" si="1"/>
        <v>100</v>
      </c>
      <c r="F31" s="14">
        <f t="shared" si="2"/>
        <v>100</v>
      </c>
      <c r="G31" s="14"/>
      <c r="H31" s="3" t="s">
        <v>41</v>
      </c>
      <c r="I31" s="3" t="s">
        <v>100</v>
      </c>
      <c r="J31" s="3" t="s">
        <v>101</v>
      </c>
      <c r="K31" s="17" t="s">
        <v>102</v>
      </c>
      <c r="L31" s="18" t="s">
        <v>45</v>
      </c>
      <c r="M31" s="3" t="s">
        <v>46</v>
      </c>
      <c r="N31" s="3" t="s">
        <v>46</v>
      </c>
      <c r="O31" s="3" t="s">
        <v>46</v>
      </c>
      <c r="P31" s="3" t="s">
        <v>46</v>
      </c>
      <c r="Q31" s="3" t="s">
        <v>46</v>
      </c>
      <c r="R31" s="3" t="s">
        <v>46</v>
      </c>
      <c r="S31" s="3" t="s">
        <v>46</v>
      </c>
      <c r="T31" s="3" t="s">
        <v>46</v>
      </c>
      <c r="U31" s="3" t="s">
        <v>46</v>
      </c>
      <c r="V31" s="3" t="s">
        <v>46</v>
      </c>
      <c r="W31" s="3" t="s">
        <v>46</v>
      </c>
      <c r="X31" s="3" t="s">
        <v>46</v>
      </c>
      <c r="Y31" s="3" t="s">
        <v>46</v>
      </c>
      <c r="Z31" s="3" t="s">
        <v>46</v>
      </c>
      <c r="AA31" s="3" t="s">
        <v>46</v>
      </c>
      <c r="AB31" s="3" t="s">
        <v>46</v>
      </c>
      <c r="AC31" s="3" t="s">
        <v>46</v>
      </c>
      <c r="AD31" s="3" t="s">
        <v>46</v>
      </c>
      <c r="AE31" s="3" t="s">
        <v>46</v>
      </c>
      <c r="AF31" s="3" t="s">
        <v>46</v>
      </c>
      <c r="AG31" s="3" t="s">
        <v>46</v>
      </c>
      <c r="AH31" s="3" t="s">
        <v>46</v>
      </c>
      <c r="AI31" s="3" t="s">
        <v>46</v>
      </c>
      <c r="AJ31" s="3" t="s">
        <v>46</v>
      </c>
      <c r="AK31" s="3" t="s">
        <v>46</v>
      </c>
      <c r="AL31" s="3" t="s">
        <v>46</v>
      </c>
      <c r="AM31" s="3" t="s">
        <v>46</v>
      </c>
      <c r="AN31" s="3" t="s">
        <v>46</v>
      </c>
      <c r="AO31" s="3" t="s">
        <v>46</v>
      </c>
      <c r="AP31" s="3" t="s">
        <v>46</v>
      </c>
      <c r="AQ31" s="3" t="s">
        <v>46</v>
      </c>
      <c r="AR31" s="3" t="s">
        <v>46</v>
      </c>
      <c r="AS31" s="3" t="s">
        <v>46</v>
      </c>
      <c r="AT31" s="3" t="s">
        <v>46</v>
      </c>
      <c r="AU31" s="3" t="s">
        <v>46</v>
      </c>
      <c r="AV31" s="3" t="s">
        <v>46</v>
      </c>
      <c r="AW31" s="3" t="s">
        <v>46</v>
      </c>
      <c r="AX31" s="3" t="s">
        <v>46</v>
      </c>
      <c r="AY31" s="3" t="s">
        <v>46</v>
      </c>
      <c r="AZ31" s="3" t="s">
        <v>46</v>
      </c>
      <c r="BA31" s="3" t="s">
        <v>46</v>
      </c>
      <c r="BB31" s="3" t="s">
        <v>46</v>
      </c>
      <c r="BC31" s="3" t="s">
        <v>46</v>
      </c>
      <c r="BD31" s="3" t="s">
        <v>46</v>
      </c>
      <c r="BE31" s="3" t="s">
        <v>46</v>
      </c>
      <c r="BF31" s="3" t="s">
        <v>46</v>
      </c>
      <c r="BG31" s="3" t="s">
        <v>46</v>
      </c>
      <c r="BH31" s="3" t="s">
        <v>46</v>
      </c>
      <c r="BI31" s="3" t="s">
        <v>46</v>
      </c>
      <c r="BJ31" s="3" t="s">
        <v>46</v>
      </c>
      <c r="BK31" s="3" t="s">
        <v>46</v>
      </c>
      <c r="BL31" s="3" t="s">
        <v>46</v>
      </c>
      <c r="BM31" s="3" t="s">
        <v>46</v>
      </c>
      <c r="BN31" s="3" t="s">
        <v>46</v>
      </c>
      <c r="BO31" s="3" t="s">
        <v>46</v>
      </c>
      <c r="BP31" s="3" t="s">
        <v>46</v>
      </c>
      <c r="BQ31" s="3" t="s">
        <v>46</v>
      </c>
      <c r="BR31" s="3" t="s">
        <v>46</v>
      </c>
      <c r="BS31" s="3" cm="1">
        <f t="array" ref="BS31" xml:space="preserve"> 5 * (SUMPRODUCT( (M$6:V$6=1)*((M31:V31="Y") + (M31:V31="N")) * 2 ) +SUMPRODUCT( (M$6:V$6=2) * ((M31:V31="Y") + (M31:V31="N")) * 1 ) + SUMPRODUCT( (M$6:V$6=3)*((M31:V31="Y")+(M31:V31="N"))*1 ) +SUMPRODUCT( (M$6:V$6=4 ) * ((M31:V31="Y") + (M31:V31="N")) * 1 )+SUMPRODUCT( (M$6:V$6=5) * ((M31:V31="Y")+(M31:V31="N")) * 2 ))+1*(SUMPRODUCT( (X$6:BQ$6=1) * ((X31:BQ31="Y") + (X31:BQ31="N")) * 2 ) +SUMPRODUCT( (X$6:BQ$6=2 ) * ((X31:BQ31="Y") + (X31:BQ31="N")) * 1 ) +SUMPRODUCT( (X$6:BQ$6=3) * ((X31:BQ31="Y") + (X31:BQ31="N")) * 1 ) +SUMPRODUCT( (X$6:BQ$6=4) * ((X31:BQ31="Y") + (X31:BQ31="N")) * 1 ) + SUMPRODUCT( (X$6:BQ$6=5) * ((X31:BQ31="Y") + (X31:BQ31="N")) * 2 ))</f>
        <v>104</v>
      </c>
      <c r="BT31" s="3" cm="1">
        <f t="array" ref="BT31" xml:space="preserve"> 5 * (SUMPRODUCT( (M$6:V$6=1) * (M31:V31="Y") * 2 ) + SUMPRODUCT( (M$6:V$6=2) * (M31:V31="Y") * 1 ) +SUMPRODUCT( (M$6:V$6=3) * (M31:V31="Y") * 1 ) + SUMPRODUCT( (M$6:V$6=4) * (M31:V31="N") * 1 ) +SUMPRODUCT( (M$6:V$6=5) * (M31:V31="N") * 2 ))
+ (SUMPRODUCT( (X$6:BQ$6=1) * (X31:BQ31="Y") * 2 ) +SUMPRODUCT( (X$6:BQ$6=2) * (X31:BQ31="Y") * 1 ) +SUMPRODUCT( (X$6:BQ$6=3) * (X31:BQ31="Y") * 1 ) +SUMPRODUCT( (X$6:BQ$6=4) * (X31:BQ31="N") * 1 ) +SUMPRODUCT( (X$6:BQ$6=5) * (X31:BQ31="N") * 2 ))</f>
        <v>94</v>
      </c>
      <c r="BU31" s="3">
        <f t="shared" si="3"/>
        <v>0</v>
      </c>
      <c r="BV31" s="3">
        <f t="shared" si="0"/>
        <v>1</v>
      </c>
      <c r="BX31" s="3">
        <f xml:space="preserve"> 5 * (SUMPRODUCT( (M$6:N$6=1)*((M31:N31="Y") + (M31:N31="N")) * 2 ) +SUMPRODUCT( (M$6:N$6=2) * ((M31:N31="Y") + (M31:N31="N")) * 1 ) + SUMPRODUCT( (M$6:N$6=3)*((M31:N31="Y")+(M31:N31="N"))*1 ) +SUMPRODUCT( (M$6:N$6=4 ) * ((M31:N31="Y") + (M31:N31="N")) * 1 )+SUMPRODUCT( (M$6:N$6=5) * ((M31:N31="Y")+(M31:N31="N")) * 2 ))+1*(SUMPRODUCT( (X$6:AC$6=1) * ((X31:AC31="Y") + (X31:AC31="N")) * 2 ) +SUMPRODUCT( (X$6:AC$6=2 ) * ((X31:AC31="Y") + (X31:AC31="N")) * 1 ) +SUMPRODUCT( (X$6:AC$6=3) * ((X31:AC31="Y") + (X31:AC31="N")) * 1 ) +SUMPRODUCT( (X$6:AC$6=4) * ((X31:AC31="Y") + (X31:AC31="N")) * 1 ) + SUMPRODUCT( (X$6:AC$6=5) * ((X31:AC31="Y") + (X31:AC31="N")) * 2 ))</f>
        <v>17</v>
      </c>
      <c r="BY31" s="3">
        <f xml:space="preserve"> 5 * (SUMPRODUCT( (M$6:N$6=1) * (M31:N31="Y") * 2 ) + SUMPRODUCT( (M$6:N$6=2) * (M31:N31="Y") * 1 ) +SUMPRODUCT( (M$6:N$6=3) * (M31:N31="Y") * 1 ) + SUMPRODUCT( (M$6:N$6=4) * (M31:N31="N") * 1 ) +SUMPRODUCT( (M$6:N$6=5) * (M31:N31="N") * 2 ))
+ (SUMPRODUCT( (X$6:AC$6=1) * (X31:AC31="Y") * 2 ) +SUMPRODUCT( (X$6:AC$6=2) * (X31:AC31="Y") * 1 ) +SUMPRODUCT( (X$6:AC$6=3) * (X31:AC31="Y") * 1 ) +SUMPRODUCT( (X$6:AC$6=4) * (X31:AC31="N") * 1 ) +SUMPRODUCT( (X$6:AC$6=5) * (X31:AC31="N") * 2 ))</f>
        <v>17</v>
      </c>
      <c r="BZ31" s="3">
        <f>COUNTA(M31:N31)+COUNTA(X31:AC31)</f>
        <v>8</v>
      </c>
      <c r="CA31" s="3">
        <f xml:space="preserve"> 5 * (SUMPRODUCT( (O$6:R$6=1)*((O31:R31="Y") + (O31:R31="N")) * 2 ) +SUMPRODUCT( (O$6:R$6=2) * ((O31:R31="Y") + (O31:R31="N")) * 1 ) + SUMPRODUCT( (O$6:R$6=3)*((O31:R31="Y")+(O31:R31="N"))*1 ) +SUMPRODUCT( (O$6:R$6=4 ) * ((O31:R31="Y") + (O31:R31="N")) * 1 )+SUMPRODUCT( (O$6:R$6=5) * ((O31:R31="Y")+(O31:R31="N")) * 2 ))
+1*(SUMPRODUCT( (AD$6:AQ$6=1) * ((AD31:AQ31="Y") + (AD31:AQ31="N")) * 2 ) +SUMPRODUCT( (AD$6:AQ$6=2 ) * ((AD31:AQ31="Y") + (AD31:AQ31="N")) * 1 ) +SUMPRODUCT( (AD$6:AQ$6=3) * ((AD31:AQ31="Y") + (AD31:AQ31="N")) * 1 ) +SUMPRODUCT( (AD$6:AQ$6=4) * ((AD31:AQ31="Y") + (AD31:AQ31="N")) * 1 ) + SUMPRODUCT( (AD$6:AQ$6=5) * ((AD31:AQ31="Y") + (AD31:AQ31="N")) * 2 ))</f>
        <v>40</v>
      </c>
      <c r="CB31" s="3">
        <f xml:space="preserve"> 5 * (SUMPRODUCT( (O$6:R$6=1) * (O31:R31="Y") * 2 ) + SUMPRODUCT( (O$6:R$6=2) * (O31:R31="Y") * 1 ) +SUMPRODUCT( (O$6:R$6=3) * (O31:R31="Y") * 1 ) + SUMPRODUCT( (O$6:R$6=4) * (O31:R31="N") * 1 ) +SUMPRODUCT( (O$6:R$6=5) * (O31:R31="N") * 2 ))
+ (SUMPRODUCT( (AD$6:AQ$6=1) * (AD31:AQ31="Y") * 2 ) +SUMPRODUCT( (AD$6:AQ$6=2) * (AD31:AQ31="Y") * 1 ) +SUMPRODUCT( (AD$6:AQ$6=3) * (AD31:AQ31="Y") * 1 ) +SUMPRODUCT( (AD$6:AQ$6=4) * (AD31:AQ31="N") * 1 ) +SUMPRODUCT( (AD$6:AQ$6=5) * (AD31:AQ31="N") * 2 ))</f>
        <v>30</v>
      </c>
      <c r="CC31" s="3">
        <f>COUNTA(O31:R31)+COUNTA(AD31:AQ31)</f>
        <v>18</v>
      </c>
      <c r="CD31" s="3">
        <f>1*(SUMPRODUCT( (AR$6:AY$6=1) * ((AR31:AY31="Y") + (AR31:AY31="N")) * 2 ) +SUMPRODUCT( (AR$6:AY$6=2 ) * ((AR31:AY31="Y") + (AR31:AY31="N")) * 1 ) +SUMPRODUCT( (AR$6:AY$6=3) * ((AR31:AY31="Y") + (AR31:AY31="N")) * 1 ) +SUMPRODUCT( (AR$6:AY$6=4) * ((AR31:AY31="Y") + (AR31:AY31="N")) * 1 ) + SUMPRODUCT( (AR$6:AY$6=5) * ((AR31:AY31="Y") + (AR31:AY31="N")) * 2 ))</f>
        <v>8</v>
      </c>
      <c r="CE31" s="3">
        <f>(SUMPRODUCT( (AR$6:AY$6=1) * (AR31:AY31="Y") * 2 ) +SUMPRODUCT( (AR$6:AY$6=2) * (AR31:AY31="Y") * 1 ) +SUMPRODUCT( (AR$6:AY$6=3) * (AR31:AY31="Y") * 1 ) +SUMPRODUCT( (AR$6:AY$6=4) * (AR31:AY31="N") * 1 ) +SUMPRODUCT( (AR$6:AY$6=5) * (AR31:AY31="N") * 2 ))</f>
        <v>8</v>
      </c>
      <c r="CF31" s="3">
        <f>COUNTA(AR31:AY31)</f>
        <v>8</v>
      </c>
      <c r="CG31" s="3" cm="1">
        <f t="array" ref="CG31">5*(SUMPRODUCT((S$6=1)*((S31="Y")+(S31="N"))*2)+SUMPRODUCT((S$6=2)*((S31="Y")+(S31="N"))*1)+SUMPRODUCT((S$6=3)*((S31="Y")+(S31="N"))*1)+SUMPRODUCT((S$6=4)*((S31="Y")+(S31="N"))*1)+SUMPRODUCT((S$6=5)*((S31="Y")+(S31="N"))*2))+1*(SUMPRODUCT((AZ$6:BI$6=1)*((AZ31:BI31="Y")+(AZ31:BI31="N"))*2)+SUMPRODUCT((AZ$6:BI$6=2)*((AZ31:BI31="Y")+(AZ31:BI31="N"))*1)+SUMPRODUCT((AZ$6:BI$6=3)*((AZ31:BI31="Y")+(AZ31:BI31="N"))*1)+SUMPRODUCT((AZ$6:BI$6=4)*((AZ31:BI31="Y")+(AZ31:BI31="N"))*1)+SUMPRODUCT((AZ$6:BI$6=5)*((AZ31:BI31="Y")+(AZ31:BI31="N"))*2))</f>
        <v>15</v>
      </c>
      <c r="CH31" s="3" cm="1">
        <f t="array" ref="CH31">5*(SUMPRODUCT((S$6=1)*(S31="Y")*2)+SUMPRODUCT((S$6=2)*(S31="Y")*1)+SUMPRODUCT((S$6=3)*(S31="Y")*1)+SUMPRODUCT((S$6=4)*(S31="N")*1)+SUMPRODUCT((S$6=5)*(S31="N")*2))+(SUMPRODUCT((AZ$6:BI$6=1)*(AZ31:BI31="Y")*2)+SUMPRODUCT((AZ$6:BI$6=2)*(AZ31:BI31="Y")*1)+SUMPRODUCT((AZ$6:BI$6=3)*(AZ31:BI31="Y")*1)+SUMPRODUCT((AZ$6:BI$6=4)*(AZ31:BI31="N")*1)+SUMPRODUCT((AZ$6:BI$6=5)*(AZ31:BI31="N")*2))</f>
        <v>15</v>
      </c>
      <c r="CI31" s="3">
        <f>COUNTA(S31)+COUNTA(AZ31:BI31)</f>
        <v>11</v>
      </c>
      <c r="CJ31" s="3" cm="1">
        <f t="array" ref="CJ31">5*(SUMPRODUCT((T$6:V$6=1)*((T31:V31="Y")+(T31:V31="N"))*2)+SUMPRODUCT((T$6:V$6=2)*((T31:V31="Y")+(T31:V31="N"))*1)+SUMPRODUCT((T$6:V$6=3)*((T31:V31="Y")+(T31:V31="N"))*1)+SUMPRODUCT((T$6:V$6=4)*((T31:V31="Y")+(T31:V31="N"))*1)+SUMPRODUCT((T$6:V$6=5)*((T31:V31="Y")+(T31:V31="N"))*2))+1*(SUMPRODUCT((BJ$6:BQ$6=1)*((BJ31:BQ31="Y")+(BJ31:BQ31="N"))*2)+SUMPRODUCT((BJ$6:BQ$6=2)*((BJ31:BQ31="Y")+(BJ31:BQ31="N"))*1)+SUMPRODUCT((BJ$6:BQ$6=3)*((BJ31:BQ31="Y")+(BJ31:BQ31="N"))*1)+SUMPRODUCT((BJ$6:BQ$6=4)*((BJ31:BQ31="Y")+(BJ31:BQ31="N"))*1)+SUMPRODUCT((BJ$6:BQ$6=5)*((BJ31:BQ31="Y")+(BJ31:BQ31="N"))*2))</f>
        <v>24</v>
      </c>
      <c r="CK31" s="3" cm="1">
        <f t="array" ref="CK31">5*(SUMPRODUCT((T$6:V$6=1)*(T31:V31="Y")*2)+SUMPRODUCT((T$6:V$6=2)*(T31:V31="Y")*1)+SUMPRODUCT((T$6:V$6=3)*(T31:V31="Y")*1)+SUMPRODUCT((T$6:V$6=4)*(T31:V31="N")*1)+SUMPRODUCT((T$6:V$6=5)*(T31:V31="N")*2))+(SUMPRODUCT((BJ$6:BQ$6=1)*(BJ31:BQ31="Y")*2)+SUMPRODUCT((BJ$6:BQ$6=2)*(BJ31:BQ31="Y")*1)+SUMPRODUCT((BJ$6:BQ$6=3)*(BJ31:BQ31="Y")*1)+SUMPRODUCT((BJ$6:BQ$6=4)*(BJ31:BQ31="N")*1)+SUMPRODUCT((BJ$6:BQ$6=5)*(BJ31:BQ31="N")*2))</f>
        <v>24</v>
      </c>
      <c r="CL31" s="3">
        <f t="shared" si="4"/>
        <v>11</v>
      </c>
      <c r="CM31" s="19" t="e">
        <f>SUM(COUNTIF(M31, $H$128)*$H$137)+(COUNTIF(M31, $H$129)*$H$137)+(COUNTIF(#REF!, $H$128)*$H$135)+(COUNTIF(#REF!, $H$129)*$H$135)</f>
        <v>#REF!</v>
      </c>
      <c r="CN31" s="19" t="e">
        <f>SUM(COUNTIF(M31, $H$128)*$H$137)+(COUNTIF(#REF!, $H$128)*$H$135)</f>
        <v>#REF!</v>
      </c>
      <c r="CO31" s="19">
        <f>COUNTA(M31)+COUNTA(#REF!)</f>
        <v>2</v>
      </c>
      <c r="CP31" s="19" t="e">
        <f>SUM(COUNTIF(M31, $H$128)*$H$137)+(COUNTIF(M31, $H$129)*$H$137)+(COUNTIF(#REF!, $H$128)*$H$135)+(COUNTIF(#REF!, $H$129)*$H$135)</f>
        <v>#REF!</v>
      </c>
      <c r="CQ31" s="19" t="e">
        <f>SUM(COUNTIF(M31, $H$128)*$H$137)+(COUNTIF(#REF!, $H$128)*$H$135)</f>
        <v>#REF!</v>
      </c>
      <c r="CR31" s="19">
        <f>COUNTA(M31)+COUNTA(#REF!)</f>
        <v>2</v>
      </c>
    </row>
    <row r="32" spans="1:96" ht="15.75" customHeight="1" thickBot="1" x14ac:dyDescent="0.25">
      <c r="A32" s="14">
        <f>SUM((BT32/BS32)*100)</f>
        <v>90.384615384615387</v>
      </c>
      <c r="B32" s="14">
        <f t="shared" si="5"/>
        <v>100</v>
      </c>
      <c r="C32" s="14">
        <f t="shared" si="6"/>
        <v>75</v>
      </c>
      <c r="D32" s="14">
        <f t="shared" si="7"/>
        <v>100</v>
      </c>
      <c r="E32" s="14">
        <f t="shared" si="1"/>
        <v>100</v>
      </c>
      <c r="F32" s="14">
        <f t="shared" si="2"/>
        <v>100</v>
      </c>
      <c r="G32" s="14"/>
      <c r="H32" s="3" t="s">
        <v>41</v>
      </c>
      <c r="I32" s="3" t="s">
        <v>103</v>
      </c>
      <c r="J32" s="3" t="s">
        <v>48</v>
      </c>
      <c r="K32" s="17" t="s">
        <v>78</v>
      </c>
      <c r="L32" s="18" t="s">
        <v>45</v>
      </c>
      <c r="M32" s="3" t="s">
        <v>46</v>
      </c>
      <c r="N32" s="3" t="s">
        <v>46</v>
      </c>
      <c r="O32" s="3" t="s">
        <v>46</v>
      </c>
      <c r="P32" s="3" t="s">
        <v>46</v>
      </c>
      <c r="Q32" s="3" t="s">
        <v>46</v>
      </c>
      <c r="R32" s="3" t="s">
        <v>46</v>
      </c>
      <c r="S32" s="3" t="s">
        <v>46</v>
      </c>
      <c r="T32" s="3" t="s">
        <v>46</v>
      </c>
      <c r="U32" s="3" t="s">
        <v>46</v>
      </c>
      <c r="V32" s="3" t="s">
        <v>46</v>
      </c>
      <c r="W32" s="3" t="s">
        <v>46</v>
      </c>
      <c r="X32" s="3" t="s">
        <v>46</v>
      </c>
      <c r="Y32" s="3" t="s">
        <v>46</v>
      </c>
      <c r="Z32" s="3" t="s">
        <v>46</v>
      </c>
      <c r="AA32" s="3" t="s">
        <v>46</v>
      </c>
      <c r="AB32" s="3" t="s">
        <v>46</v>
      </c>
      <c r="AC32" s="3" t="s">
        <v>46</v>
      </c>
      <c r="AD32" s="3" t="s">
        <v>46</v>
      </c>
      <c r="AE32" s="3" t="s">
        <v>46</v>
      </c>
      <c r="AF32" s="3" t="s">
        <v>46</v>
      </c>
      <c r="AG32" s="3" t="s">
        <v>46</v>
      </c>
      <c r="AH32" s="3" t="s">
        <v>46</v>
      </c>
      <c r="AI32" s="3" t="s">
        <v>46</v>
      </c>
      <c r="AJ32" s="3" t="s">
        <v>46</v>
      </c>
      <c r="AK32" s="3" t="s">
        <v>46</v>
      </c>
      <c r="AL32" s="3" t="s">
        <v>46</v>
      </c>
      <c r="AM32" s="3" t="s">
        <v>46</v>
      </c>
      <c r="AN32" s="3" t="s">
        <v>46</v>
      </c>
      <c r="AO32" s="3" t="s">
        <v>46</v>
      </c>
      <c r="AP32" s="3" t="s">
        <v>46</v>
      </c>
      <c r="AQ32" s="3" t="s">
        <v>46</v>
      </c>
      <c r="AR32" s="3" t="s">
        <v>46</v>
      </c>
      <c r="AS32" s="3" t="s">
        <v>46</v>
      </c>
      <c r="AT32" s="3" t="s">
        <v>46</v>
      </c>
      <c r="AU32" s="3" t="s">
        <v>46</v>
      </c>
      <c r="AV32" s="3" t="s">
        <v>46</v>
      </c>
      <c r="AW32" s="3" t="s">
        <v>46</v>
      </c>
      <c r="AX32" s="3" t="s">
        <v>46</v>
      </c>
      <c r="AY32" s="3" t="s">
        <v>46</v>
      </c>
      <c r="AZ32" s="3" t="s">
        <v>46</v>
      </c>
      <c r="BA32" s="3" t="s">
        <v>46</v>
      </c>
      <c r="BB32" s="3" t="s">
        <v>46</v>
      </c>
      <c r="BC32" s="3" t="s">
        <v>46</v>
      </c>
      <c r="BD32" s="3" t="s">
        <v>46</v>
      </c>
      <c r="BE32" s="3" t="s">
        <v>46</v>
      </c>
      <c r="BF32" s="3" t="s">
        <v>46</v>
      </c>
      <c r="BG32" s="3" t="s">
        <v>46</v>
      </c>
      <c r="BH32" s="3" t="s">
        <v>46</v>
      </c>
      <c r="BI32" s="3" t="s">
        <v>46</v>
      </c>
      <c r="BJ32" s="3" t="s">
        <v>46</v>
      </c>
      <c r="BK32" s="3" t="s">
        <v>46</v>
      </c>
      <c r="BL32" s="3" t="s">
        <v>46</v>
      </c>
      <c r="BM32" s="3" t="s">
        <v>46</v>
      </c>
      <c r="BN32" s="3" t="s">
        <v>46</v>
      </c>
      <c r="BO32" s="3" t="s">
        <v>46</v>
      </c>
      <c r="BP32" s="3" t="s">
        <v>46</v>
      </c>
      <c r="BQ32" s="3" t="s">
        <v>46</v>
      </c>
      <c r="BR32" s="3" t="s">
        <v>46</v>
      </c>
      <c r="BS32" s="3" cm="1">
        <f t="array" ref="BS32" xml:space="preserve"> 5 * (SUMPRODUCT( (M$6:V$6=1)*((M32:V32="Y") + (M32:V32="N")) * 2 ) +SUMPRODUCT( (M$6:V$6=2) * ((M32:V32="Y") + (M32:V32="N")) * 1 ) + SUMPRODUCT( (M$6:V$6=3)*((M32:V32="Y")+(M32:V32="N"))*1 ) +SUMPRODUCT( (M$6:V$6=4 ) * ((M32:V32="Y") + (M32:V32="N")) * 1 )+SUMPRODUCT( (M$6:V$6=5) * ((M32:V32="Y")+(M32:V32="N")) * 2 ))+1*(SUMPRODUCT( (X$6:BQ$6=1) * ((X32:BQ32="Y") + (X32:BQ32="N")) * 2 ) +SUMPRODUCT( (X$6:BQ$6=2 ) * ((X32:BQ32="Y") + (X32:BQ32="N")) * 1 ) +SUMPRODUCT( (X$6:BQ$6=3) * ((X32:BQ32="Y") + (X32:BQ32="N")) * 1 ) +SUMPRODUCT( (X$6:BQ$6=4) * ((X32:BQ32="Y") + (X32:BQ32="N")) * 1 ) + SUMPRODUCT( (X$6:BQ$6=5) * ((X32:BQ32="Y") + (X32:BQ32="N")) * 2 ))</f>
        <v>104</v>
      </c>
      <c r="BT32" s="3" cm="1">
        <f t="array" ref="BT32" xml:space="preserve"> 5 * (SUMPRODUCT( (M$6:V$6=1) * (M32:V32="Y") * 2 ) + SUMPRODUCT( (M$6:V$6=2) * (M32:V32="Y") * 1 ) +SUMPRODUCT( (M$6:V$6=3) * (M32:V32="Y") * 1 ) + SUMPRODUCT( (M$6:V$6=4) * (M32:V32="N") * 1 ) +SUMPRODUCT( (M$6:V$6=5) * (M32:V32="N") * 2 ))
+ (SUMPRODUCT( (X$6:BQ$6=1) * (X32:BQ32="Y") * 2 ) +SUMPRODUCT( (X$6:BQ$6=2) * (X32:BQ32="Y") * 1 ) +SUMPRODUCT( (X$6:BQ$6=3) * (X32:BQ32="Y") * 1 ) +SUMPRODUCT( (X$6:BQ$6=4) * (X32:BQ32="N") * 1 ) +SUMPRODUCT( (X$6:BQ$6=5) * (X32:BQ32="N") * 2 ))</f>
        <v>94</v>
      </c>
      <c r="BU32" s="3">
        <f t="shared" si="3"/>
        <v>0</v>
      </c>
      <c r="BV32" s="3">
        <f t="shared" si="0"/>
        <v>1</v>
      </c>
      <c r="BX32" s="3">
        <f xml:space="preserve"> 5 * (SUMPRODUCT( (M$6:N$6=1)*((M32:N32="Y") + (M32:N32="N")) * 2 ) +SUMPRODUCT( (M$6:N$6=2) * ((M32:N32="Y") + (M32:N32="N")) * 1 ) + SUMPRODUCT( (M$6:N$6=3)*((M32:N32="Y")+(M32:N32="N"))*1 ) +SUMPRODUCT( (M$6:N$6=4 ) * ((M32:N32="Y") + (M32:N32="N")) * 1 )+SUMPRODUCT( (M$6:N$6=5) * ((M32:N32="Y")+(M32:N32="N")) * 2 ))+1*(SUMPRODUCT( (X$6:AC$6=1) * ((X32:AC32="Y") + (X32:AC32="N")) * 2 ) +SUMPRODUCT( (X$6:AC$6=2 ) * ((X32:AC32="Y") + (X32:AC32="N")) * 1 ) +SUMPRODUCT( (X$6:AC$6=3) * ((X32:AC32="Y") + (X32:AC32="N")) * 1 ) +SUMPRODUCT( (X$6:AC$6=4) * ((X32:AC32="Y") + (X32:AC32="N")) * 1 ) + SUMPRODUCT( (X$6:AC$6=5) * ((X32:AC32="Y") + (X32:AC32="N")) * 2 ))</f>
        <v>17</v>
      </c>
      <c r="BY32" s="3">
        <f xml:space="preserve"> 5 * (SUMPRODUCT( (M$6:N$6=1) * (M32:N32="Y") * 2 ) + SUMPRODUCT( (M$6:N$6=2) * (M32:N32="Y") * 1 ) +SUMPRODUCT( (M$6:N$6=3) * (M32:N32="Y") * 1 ) + SUMPRODUCT( (M$6:N$6=4) * (M32:N32="N") * 1 ) +SUMPRODUCT( (M$6:N$6=5) * (M32:N32="N") * 2 ))
+ (SUMPRODUCT( (X$6:AC$6=1) * (X32:AC32="Y") * 2 ) +SUMPRODUCT( (X$6:AC$6=2) * (X32:AC32="Y") * 1 ) +SUMPRODUCT( (X$6:AC$6=3) * (X32:AC32="Y") * 1 ) +SUMPRODUCT( (X$6:AC$6=4) * (X32:AC32="N") * 1 ) +SUMPRODUCT( (X$6:AC$6=5) * (X32:AC32="N") * 2 ))</f>
        <v>17</v>
      </c>
      <c r="BZ32" s="3">
        <f>COUNTA(M32:N32)+COUNTA(X32:AC32)</f>
        <v>8</v>
      </c>
      <c r="CA32" s="3">
        <f xml:space="preserve"> 5 * (SUMPRODUCT( (O$6:R$6=1)*((O32:R32="Y") + (O32:R32="N")) * 2 ) +SUMPRODUCT( (O$6:R$6=2) * ((O32:R32="Y") + (O32:R32="N")) * 1 ) + SUMPRODUCT( (O$6:R$6=3)*((O32:R32="Y")+(O32:R32="N"))*1 ) +SUMPRODUCT( (O$6:R$6=4 ) * ((O32:R32="Y") + (O32:R32="N")) * 1 )+SUMPRODUCT( (O$6:R$6=5) * ((O32:R32="Y")+(O32:R32="N")) * 2 ))
+1*(SUMPRODUCT( (AD$6:AQ$6=1) * ((AD32:AQ32="Y") + (AD32:AQ32="N")) * 2 ) +SUMPRODUCT( (AD$6:AQ$6=2 ) * ((AD32:AQ32="Y") + (AD32:AQ32="N")) * 1 ) +SUMPRODUCT( (AD$6:AQ$6=3) * ((AD32:AQ32="Y") + (AD32:AQ32="N")) * 1 ) +SUMPRODUCT( (AD$6:AQ$6=4) * ((AD32:AQ32="Y") + (AD32:AQ32="N")) * 1 ) + SUMPRODUCT( (AD$6:AQ$6=5) * ((AD32:AQ32="Y") + (AD32:AQ32="N")) * 2 ))</f>
        <v>40</v>
      </c>
      <c r="CB32" s="3">
        <f xml:space="preserve"> 5 * (SUMPRODUCT( (O$6:R$6=1) * (O32:R32="Y") * 2 ) + SUMPRODUCT( (O$6:R$6=2) * (O32:R32="Y") * 1 ) +SUMPRODUCT( (O$6:R$6=3) * (O32:R32="Y") * 1 ) + SUMPRODUCT( (O$6:R$6=4) * (O32:R32="N") * 1 ) +SUMPRODUCT( (O$6:R$6=5) * (O32:R32="N") * 2 ))
+ (SUMPRODUCT( (AD$6:AQ$6=1) * (AD32:AQ32="Y") * 2 ) +SUMPRODUCT( (AD$6:AQ$6=2) * (AD32:AQ32="Y") * 1 ) +SUMPRODUCT( (AD$6:AQ$6=3) * (AD32:AQ32="Y") * 1 ) +SUMPRODUCT( (AD$6:AQ$6=4) * (AD32:AQ32="N") * 1 ) +SUMPRODUCT( (AD$6:AQ$6=5) * (AD32:AQ32="N") * 2 ))</f>
        <v>30</v>
      </c>
      <c r="CC32" s="3">
        <f>COUNTA(O32:R32)+COUNTA(AD32:AQ32)</f>
        <v>18</v>
      </c>
      <c r="CD32" s="3">
        <f>1*(SUMPRODUCT( (AR$6:AY$6=1) * ((AR32:AY32="Y") + (AR32:AY32="N")) * 2 ) +SUMPRODUCT( (AR$6:AY$6=2 ) * ((AR32:AY32="Y") + (AR32:AY32="N")) * 1 ) +SUMPRODUCT( (AR$6:AY$6=3) * ((AR32:AY32="Y") + (AR32:AY32="N")) * 1 ) +SUMPRODUCT( (AR$6:AY$6=4) * ((AR32:AY32="Y") + (AR32:AY32="N")) * 1 ) + SUMPRODUCT( (AR$6:AY$6=5) * ((AR32:AY32="Y") + (AR32:AY32="N")) * 2 ))</f>
        <v>8</v>
      </c>
      <c r="CE32" s="3">
        <f>(SUMPRODUCT( (AR$6:AY$6=1) * (AR32:AY32="Y") * 2 ) +SUMPRODUCT( (AR$6:AY$6=2) * (AR32:AY32="Y") * 1 ) +SUMPRODUCT( (AR$6:AY$6=3) * (AR32:AY32="Y") * 1 ) +SUMPRODUCT( (AR$6:AY$6=4) * (AR32:AY32="N") * 1 ) +SUMPRODUCT( (AR$6:AY$6=5) * (AR32:AY32="N") * 2 ))</f>
        <v>8</v>
      </c>
      <c r="CF32" s="3">
        <f>COUNTA(AR32:AY32)</f>
        <v>8</v>
      </c>
      <c r="CG32" s="3" cm="1">
        <f t="array" ref="CG32">5*(SUMPRODUCT((S$6=1)*((S32="Y")+(S32="N"))*2)+SUMPRODUCT((S$6=2)*((S32="Y")+(S32="N"))*1)+SUMPRODUCT((S$6=3)*((S32="Y")+(S32="N"))*1)+SUMPRODUCT((S$6=4)*((S32="Y")+(S32="N"))*1)+SUMPRODUCT((S$6=5)*((S32="Y")+(S32="N"))*2))+1*(SUMPRODUCT((AZ$6:BI$6=1)*((AZ32:BI32="Y")+(AZ32:BI32="N"))*2)+SUMPRODUCT((AZ$6:BI$6=2)*((AZ32:BI32="Y")+(AZ32:BI32="N"))*1)+SUMPRODUCT((AZ$6:BI$6=3)*((AZ32:BI32="Y")+(AZ32:BI32="N"))*1)+SUMPRODUCT((AZ$6:BI$6=4)*((AZ32:BI32="Y")+(AZ32:BI32="N"))*1)+SUMPRODUCT((AZ$6:BI$6=5)*((AZ32:BI32="Y")+(AZ32:BI32="N"))*2))</f>
        <v>15</v>
      </c>
      <c r="CH32" s="3" cm="1">
        <f t="array" ref="CH32">5*(SUMPRODUCT((S$6=1)*(S32="Y")*2)+SUMPRODUCT((S$6=2)*(S32="Y")*1)+SUMPRODUCT((S$6=3)*(S32="Y")*1)+SUMPRODUCT((S$6=4)*(S32="N")*1)+SUMPRODUCT((S$6=5)*(S32="N")*2))+(SUMPRODUCT((AZ$6:BI$6=1)*(AZ32:BI32="Y")*2)+SUMPRODUCT((AZ$6:BI$6=2)*(AZ32:BI32="Y")*1)+SUMPRODUCT((AZ$6:BI$6=3)*(AZ32:BI32="Y")*1)+SUMPRODUCT((AZ$6:BI$6=4)*(AZ32:BI32="N")*1)+SUMPRODUCT((AZ$6:BI$6=5)*(AZ32:BI32="N")*2))</f>
        <v>15</v>
      </c>
      <c r="CI32" s="3">
        <f>COUNTA(S32)+COUNTA(AZ32:BI32)</f>
        <v>11</v>
      </c>
      <c r="CJ32" s="3" cm="1">
        <f t="array" ref="CJ32">5*(SUMPRODUCT((T$6:V$6=1)*((T32:V32="Y")+(T32:V32="N"))*2)+SUMPRODUCT((T$6:V$6=2)*((T32:V32="Y")+(T32:V32="N"))*1)+SUMPRODUCT((T$6:V$6=3)*((T32:V32="Y")+(T32:V32="N"))*1)+SUMPRODUCT((T$6:V$6=4)*((T32:V32="Y")+(T32:V32="N"))*1)+SUMPRODUCT((T$6:V$6=5)*((T32:V32="Y")+(T32:V32="N"))*2))+1*(SUMPRODUCT((BJ$6:BQ$6=1)*((BJ32:BQ32="Y")+(BJ32:BQ32="N"))*2)+SUMPRODUCT((BJ$6:BQ$6=2)*((BJ32:BQ32="Y")+(BJ32:BQ32="N"))*1)+SUMPRODUCT((BJ$6:BQ$6=3)*((BJ32:BQ32="Y")+(BJ32:BQ32="N"))*1)+SUMPRODUCT((BJ$6:BQ$6=4)*((BJ32:BQ32="Y")+(BJ32:BQ32="N"))*1)+SUMPRODUCT((BJ$6:BQ$6=5)*((BJ32:BQ32="Y")+(BJ32:BQ32="N"))*2))</f>
        <v>24</v>
      </c>
      <c r="CK32" s="3" cm="1">
        <f t="array" ref="CK32">5*(SUMPRODUCT((T$6:V$6=1)*(T32:V32="Y")*2)+SUMPRODUCT((T$6:V$6=2)*(T32:V32="Y")*1)+SUMPRODUCT((T$6:V$6=3)*(T32:V32="Y")*1)+SUMPRODUCT((T$6:V$6=4)*(T32:V32="N")*1)+SUMPRODUCT((T$6:V$6=5)*(T32:V32="N")*2))+(SUMPRODUCT((BJ$6:BQ$6=1)*(BJ32:BQ32="Y")*2)+SUMPRODUCT((BJ$6:BQ$6=2)*(BJ32:BQ32="Y")*1)+SUMPRODUCT((BJ$6:BQ$6=3)*(BJ32:BQ32="Y")*1)+SUMPRODUCT((BJ$6:BQ$6=4)*(BJ32:BQ32="N")*1)+SUMPRODUCT((BJ$6:BQ$6=5)*(BJ32:BQ32="N")*2))</f>
        <v>24</v>
      </c>
      <c r="CL32" s="3">
        <f t="shared" si="4"/>
        <v>11</v>
      </c>
      <c r="CM32" s="19" t="e">
        <f>SUM(COUNTIF(M32, $H$128)*$H$137)+(COUNTIF(M32, $H$129)*$H$137)+(COUNTIF(#REF!, $H$128)*$H$135)+(COUNTIF(#REF!, $H$129)*$H$135)</f>
        <v>#REF!</v>
      </c>
      <c r="CN32" s="19" t="e">
        <f>SUM(COUNTIF(M32, $H$128)*$H$137)+(COUNTIF(#REF!, $H$128)*$H$135)</f>
        <v>#REF!</v>
      </c>
      <c r="CO32" s="19">
        <f>COUNTA(M32)+COUNTA(#REF!)</f>
        <v>2</v>
      </c>
      <c r="CP32" s="19" t="e">
        <f>SUM(COUNTIF(M32, $H$128)*$H$137)+(COUNTIF(M32, $H$129)*$H$137)+(COUNTIF(#REF!, $H$128)*$H$135)+(COUNTIF(#REF!, $H$129)*$H$135)</f>
        <v>#REF!</v>
      </c>
      <c r="CQ32" s="19" t="e">
        <f>SUM(COUNTIF(M32, $H$128)*$H$137)+(COUNTIF(#REF!, $H$128)*$H$135)</f>
        <v>#REF!</v>
      </c>
      <c r="CR32" s="19">
        <f>COUNTA(M32)+COUNTA(#REF!)</f>
        <v>2</v>
      </c>
    </row>
    <row r="33" spans="1:96" ht="15.75" customHeight="1" thickBot="1" x14ac:dyDescent="0.25">
      <c r="A33" s="14">
        <f>SUM((BT33/BS33)*100)</f>
        <v>90.384615384615387</v>
      </c>
      <c r="B33" s="14">
        <f t="shared" si="5"/>
        <v>100</v>
      </c>
      <c r="C33" s="14">
        <f t="shared" si="6"/>
        <v>75</v>
      </c>
      <c r="D33" s="14">
        <f t="shared" si="7"/>
        <v>100</v>
      </c>
      <c r="E33" s="14">
        <f t="shared" si="1"/>
        <v>100</v>
      </c>
      <c r="F33" s="14">
        <f t="shared" si="2"/>
        <v>100</v>
      </c>
      <c r="G33" s="14"/>
      <c r="H33" s="3" t="s">
        <v>41</v>
      </c>
      <c r="I33" s="3" t="s">
        <v>104</v>
      </c>
      <c r="J33" s="3" t="s">
        <v>105</v>
      </c>
      <c r="K33" s="17" t="s">
        <v>106</v>
      </c>
      <c r="L33" s="18" t="s">
        <v>45</v>
      </c>
      <c r="M33" s="3" t="s">
        <v>46</v>
      </c>
      <c r="N33" s="3" t="s">
        <v>46</v>
      </c>
      <c r="O33" s="3" t="s">
        <v>46</v>
      </c>
      <c r="P33" s="3" t="s">
        <v>46</v>
      </c>
      <c r="Q33" s="3" t="s">
        <v>46</v>
      </c>
      <c r="R33" s="3" t="s">
        <v>46</v>
      </c>
      <c r="S33" s="3" t="s">
        <v>46</v>
      </c>
      <c r="T33" s="3" t="s">
        <v>46</v>
      </c>
      <c r="U33" s="3" t="s">
        <v>46</v>
      </c>
      <c r="V33" s="3" t="s">
        <v>46</v>
      </c>
      <c r="W33" s="3" t="s">
        <v>46</v>
      </c>
      <c r="X33" s="3" t="s">
        <v>46</v>
      </c>
      <c r="Y33" s="3" t="s">
        <v>46</v>
      </c>
      <c r="Z33" s="3" t="s">
        <v>46</v>
      </c>
      <c r="AA33" s="3" t="s">
        <v>46</v>
      </c>
      <c r="AB33" s="3" t="s">
        <v>46</v>
      </c>
      <c r="AC33" s="3" t="s">
        <v>46</v>
      </c>
      <c r="AD33" s="3" t="s">
        <v>46</v>
      </c>
      <c r="AE33" s="3" t="s">
        <v>46</v>
      </c>
      <c r="AF33" s="3" t="s">
        <v>46</v>
      </c>
      <c r="AG33" s="3" t="s">
        <v>46</v>
      </c>
      <c r="AH33" s="3" t="s">
        <v>46</v>
      </c>
      <c r="AI33" s="3" t="s">
        <v>46</v>
      </c>
      <c r="AJ33" s="3" t="s">
        <v>46</v>
      </c>
      <c r="AK33" s="3" t="s">
        <v>46</v>
      </c>
      <c r="AL33" s="3" t="s">
        <v>46</v>
      </c>
      <c r="AM33" s="3" t="s">
        <v>46</v>
      </c>
      <c r="AN33" s="3" t="s">
        <v>46</v>
      </c>
      <c r="AO33" s="3" t="s">
        <v>46</v>
      </c>
      <c r="AP33" s="3" t="s">
        <v>46</v>
      </c>
      <c r="AQ33" s="3" t="s">
        <v>46</v>
      </c>
      <c r="AR33" s="3" t="s">
        <v>46</v>
      </c>
      <c r="AS33" s="3" t="s">
        <v>46</v>
      </c>
      <c r="AT33" s="3" t="s">
        <v>46</v>
      </c>
      <c r="AU33" s="3" t="s">
        <v>46</v>
      </c>
      <c r="AV33" s="3" t="s">
        <v>46</v>
      </c>
      <c r="AW33" s="3" t="s">
        <v>46</v>
      </c>
      <c r="AX33" s="3" t="s">
        <v>46</v>
      </c>
      <c r="AY33" s="3" t="s">
        <v>46</v>
      </c>
      <c r="AZ33" s="3" t="s">
        <v>46</v>
      </c>
      <c r="BA33" s="3" t="s">
        <v>46</v>
      </c>
      <c r="BB33" s="3" t="s">
        <v>46</v>
      </c>
      <c r="BC33" s="3" t="s">
        <v>46</v>
      </c>
      <c r="BD33" s="3" t="s">
        <v>46</v>
      </c>
      <c r="BE33" s="3" t="s">
        <v>46</v>
      </c>
      <c r="BF33" s="3" t="s">
        <v>46</v>
      </c>
      <c r="BG33" s="3" t="s">
        <v>46</v>
      </c>
      <c r="BH33" s="3" t="s">
        <v>46</v>
      </c>
      <c r="BI33" s="3" t="s">
        <v>46</v>
      </c>
      <c r="BJ33" s="3" t="s">
        <v>46</v>
      </c>
      <c r="BK33" s="3" t="s">
        <v>46</v>
      </c>
      <c r="BL33" s="3" t="s">
        <v>46</v>
      </c>
      <c r="BM33" s="3" t="s">
        <v>46</v>
      </c>
      <c r="BN33" s="3" t="s">
        <v>46</v>
      </c>
      <c r="BO33" s="3" t="s">
        <v>46</v>
      </c>
      <c r="BP33" s="3" t="s">
        <v>46</v>
      </c>
      <c r="BQ33" s="3" t="s">
        <v>46</v>
      </c>
      <c r="BR33" s="3" t="s">
        <v>46</v>
      </c>
      <c r="BS33" s="3" cm="1">
        <f t="array" ref="BS33" xml:space="preserve"> 5 * (SUMPRODUCT( (M$6:V$6=1)*((M33:V33="Y") + (M33:V33="N")) * 2 ) +SUMPRODUCT( (M$6:V$6=2) * ((M33:V33="Y") + (M33:V33="N")) * 1 ) + SUMPRODUCT( (M$6:V$6=3)*((M33:V33="Y")+(M33:V33="N"))*1 ) +SUMPRODUCT( (M$6:V$6=4 ) * ((M33:V33="Y") + (M33:V33="N")) * 1 )+SUMPRODUCT( (M$6:V$6=5) * ((M33:V33="Y")+(M33:V33="N")) * 2 ))+1*(SUMPRODUCT( (X$6:BQ$6=1) * ((X33:BQ33="Y") + (X33:BQ33="N")) * 2 ) +SUMPRODUCT( (X$6:BQ$6=2 ) * ((X33:BQ33="Y") + (X33:BQ33="N")) * 1 ) +SUMPRODUCT( (X$6:BQ$6=3) * ((X33:BQ33="Y") + (X33:BQ33="N")) * 1 ) +SUMPRODUCT( (X$6:BQ$6=4) * ((X33:BQ33="Y") + (X33:BQ33="N")) * 1 ) + SUMPRODUCT( (X$6:BQ$6=5) * ((X33:BQ33="Y") + (X33:BQ33="N")) * 2 ))</f>
        <v>104</v>
      </c>
      <c r="BT33" s="3" cm="1">
        <f t="array" ref="BT33" xml:space="preserve"> 5 * (SUMPRODUCT( (M$6:V$6=1) * (M33:V33="Y") * 2 ) + SUMPRODUCT( (M$6:V$6=2) * (M33:V33="Y") * 1 ) +SUMPRODUCT( (M$6:V$6=3) * (M33:V33="Y") * 1 ) + SUMPRODUCT( (M$6:V$6=4) * (M33:V33="N") * 1 ) +SUMPRODUCT( (M$6:V$6=5) * (M33:V33="N") * 2 ))
+ (SUMPRODUCT( (X$6:BQ$6=1) * (X33:BQ33="Y") * 2 ) +SUMPRODUCT( (X$6:BQ$6=2) * (X33:BQ33="Y") * 1 ) +SUMPRODUCT( (X$6:BQ$6=3) * (X33:BQ33="Y") * 1 ) +SUMPRODUCT( (X$6:BQ$6=4) * (X33:BQ33="N") * 1 ) +SUMPRODUCT( (X$6:BQ$6=5) * (X33:BQ33="N") * 2 ))</f>
        <v>94</v>
      </c>
      <c r="BU33" s="3">
        <f t="shared" si="3"/>
        <v>0</v>
      </c>
      <c r="BV33" s="3">
        <f t="shared" si="0"/>
        <v>1</v>
      </c>
      <c r="BX33" s="3">
        <f xml:space="preserve"> 5 * (SUMPRODUCT( (M$6:N$6=1)*((M33:N33="Y") + (M33:N33="N")) * 2 ) +SUMPRODUCT( (M$6:N$6=2) * ((M33:N33="Y") + (M33:N33="N")) * 1 ) + SUMPRODUCT( (M$6:N$6=3)*((M33:N33="Y")+(M33:N33="N"))*1 ) +SUMPRODUCT( (M$6:N$6=4 ) * ((M33:N33="Y") + (M33:N33="N")) * 1 )+SUMPRODUCT( (M$6:N$6=5) * ((M33:N33="Y")+(M33:N33="N")) * 2 ))+1*(SUMPRODUCT( (X$6:AC$6=1) * ((X33:AC33="Y") + (X33:AC33="N")) * 2 ) +SUMPRODUCT( (X$6:AC$6=2 ) * ((X33:AC33="Y") + (X33:AC33="N")) * 1 ) +SUMPRODUCT( (X$6:AC$6=3) * ((X33:AC33="Y") + (X33:AC33="N")) * 1 ) +SUMPRODUCT( (X$6:AC$6=4) * ((X33:AC33="Y") + (X33:AC33="N")) * 1 ) + SUMPRODUCT( (X$6:AC$6=5) * ((X33:AC33="Y") + (X33:AC33="N")) * 2 ))</f>
        <v>17</v>
      </c>
      <c r="BY33" s="3">
        <f xml:space="preserve"> 5 * (SUMPRODUCT( (M$6:N$6=1) * (M33:N33="Y") * 2 ) + SUMPRODUCT( (M$6:N$6=2) * (M33:N33="Y") * 1 ) +SUMPRODUCT( (M$6:N$6=3) * (M33:N33="Y") * 1 ) + SUMPRODUCT( (M$6:N$6=4) * (M33:N33="N") * 1 ) +SUMPRODUCT( (M$6:N$6=5) * (M33:N33="N") * 2 ))
+ (SUMPRODUCT( (X$6:AC$6=1) * (X33:AC33="Y") * 2 ) +SUMPRODUCT( (X$6:AC$6=2) * (X33:AC33="Y") * 1 ) +SUMPRODUCT( (X$6:AC$6=3) * (X33:AC33="Y") * 1 ) +SUMPRODUCT( (X$6:AC$6=4) * (X33:AC33="N") * 1 ) +SUMPRODUCT( (X$6:AC$6=5) * (X33:AC33="N") * 2 ))</f>
        <v>17</v>
      </c>
      <c r="BZ33" s="3">
        <f>COUNTA(M33:N33)+COUNTA(X33:AC33)</f>
        <v>8</v>
      </c>
      <c r="CA33" s="3">
        <f xml:space="preserve"> 5 * (SUMPRODUCT( (O$6:R$6=1)*((O33:R33="Y") + (O33:R33="N")) * 2 ) +SUMPRODUCT( (O$6:R$6=2) * ((O33:R33="Y") + (O33:R33="N")) * 1 ) + SUMPRODUCT( (O$6:R$6=3)*((O33:R33="Y")+(O33:R33="N"))*1 ) +SUMPRODUCT( (O$6:R$6=4 ) * ((O33:R33="Y") + (O33:R33="N")) * 1 )+SUMPRODUCT( (O$6:R$6=5) * ((O33:R33="Y")+(O33:R33="N")) * 2 ))
+1*(SUMPRODUCT( (AD$6:AQ$6=1) * ((AD33:AQ33="Y") + (AD33:AQ33="N")) * 2 ) +SUMPRODUCT( (AD$6:AQ$6=2 ) * ((AD33:AQ33="Y") + (AD33:AQ33="N")) * 1 ) +SUMPRODUCT( (AD$6:AQ$6=3) * ((AD33:AQ33="Y") + (AD33:AQ33="N")) * 1 ) +SUMPRODUCT( (AD$6:AQ$6=4) * ((AD33:AQ33="Y") + (AD33:AQ33="N")) * 1 ) + SUMPRODUCT( (AD$6:AQ$6=5) * ((AD33:AQ33="Y") + (AD33:AQ33="N")) * 2 ))</f>
        <v>40</v>
      </c>
      <c r="CB33" s="3">
        <f xml:space="preserve"> 5 * (SUMPRODUCT( (O$6:R$6=1) * (O33:R33="Y") * 2 ) + SUMPRODUCT( (O$6:R$6=2) * (O33:R33="Y") * 1 ) +SUMPRODUCT( (O$6:R$6=3) * (O33:R33="Y") * 1 ) + SUMPRODUCT( (O$6:R$6=4) * (O33:R33="N") * 1 ) +SUMPRODUCT( (O$6:R$6=5) * (O33:R33="N") * 2 ))
+ (SUMPRODUCT( (AD$6:AQ$6=1) * (AD33:AQ33="Y") * 2 ) +SUMPRODUCT( (AD$6:AQ$6=2) * (AD33:AQ33="Y") * 1 ) +SUMPRODUCT( (AD$6:AQ$6=3) * (AD33:AQ33="Y") * 1 ) +SUMPRODUCT( (AD$6:AQ$6=4) * (AD33:AQ33="N") * 1 ) +SUMPRODUCT( (AD$6:AQ$6=5) * (AD33:AQ33="N") * 2 ))</f>
        <v>30</v>
      </c>
      <c r="CC33" s="3">
        <f>COUNTA(O33:R33)+COUNTA(AD33:AQ33)</f>
        <v>18</v>
      </c>
      <c r="CD33" s="3">
        <f>1*(SUMPRODUCT( (AR$6:AY$6=1) * ((AR33:AY33="Y") + (AR33:AY33="N")) * 2 ) +SUMPRODUCT( (AR$6:AY$6=2 ) * ((AR33:AY33="Y") + (AR33:AY33="N")) * 1 ) +SUMPRODUCT( (AR$6:AY$6=3) * ((AR33:AY33="Y") + (AR33:AY33="N")) * 1 ) +SUMPRODUCT( (AR$6:AY$6=4) * ((AR33:AY33="Y") + (AR33:AY33="N")) * 1 ) + SUMPRODUCT( (AR$6:AY$6=5) * ((AR33:AY33="Y") + (AR33:AY33="N")) * 2 ))</f>
        <v>8</v>
      </c>
      <c r="CE33" s="3">
        <f>(SUMPRODUCT( (AR$6:AY$6=1) * (AR33:AY33="Y") * 2 ) +SUMPRODUCT( (AR$6:AY$6=2) * (AR33:AY33="Y") * 1 ) +SUMPRODUCT( (AR$6:AY$6=3) * (AR33:AY33="Y") * 1 ) +SUMPRODUCT( (AR$6:AY$6=4) * (AR33:AY33="N") * 1 ) +SUMPRODUCT( (AR$6:AY$6=5) * (AR33:AY33="N") * 2 ))</f>
        <v>8</v>
      </c>
      <c r="CF33" s="3">
        <f>COUNTA(AR33:AY33)</f>
        <v>8</v>
      </c>
      <c r="CG33" s="3" cm="1">
        <f t="array" ref="CG33">5*(SUMPRODUCT((S$6=1)*((S33="Y")+(S33="N"))*2)+SUMPRODUCT((S$6=2)*((S33="Y")+(S33="N"))*1)+SUMPRODUCT((S$6=3)*((S33="Y")+(S33="N"))*1)+SUMPRODUCT((S$6=4)*((S33="Y")+(S33="N"))*1)+SUMPRODUCT((S$6=5)*((S33="Y")+(S33="N"))*2))+1*(SUMPRODUCT((AZ$6:BI$6=1)*((AZ33:BI33="Y")+(AZ33:BI33="N"))*2)+SUMPRODUCT((AZ$6:BI$6=2)*((AZ33:BI33="Y")+(AZ33:BI33="N"))*1)+SUMPRODUCT((AZ$6:BI$6=3)*((AZ33:BI33="Y")+(AZ33:BI33="N"))*1)+SUMPRODUCT((AZ$6:BI$6=4)*((AZ33:BI33="Y")+(AZ33:BI33="N"))*1)+SUMPRODUCT((AZ$6:BI$6=5)*((AZ33:BI33="Y")+(AZ33:BI33="N"))*2))</f>
        <v>15</v>
      </c>
      <c r="CH33" s="3" cm="1">
        <f t="array" ref="CH33">5*(SUMPRODUCT((S$6=1)*(S33="Y")*2)+SUMPRODUCT((S$6=2)*(S33="Y")*1)+SUMPRODUCT((S$6=3)*(S33="Y")*1)+SUMPRODUCT((S$6=4)*(S33="N")*1)+SUMPRODUCT((S$6=5)*(S33="N")*2))+(SUMPRODUCT((AZ$6:BI$6=1)*(AZ33:BI33="Y")*2)+SUMPRODUCT((AZ$6:BI$6=2)*(AZ33:BI33="Y")*1)+SUMPRODUCT((AZ$6:BI$6=3)*(AZ33:BI33="Y")*1)+SUMPRODUCT((AZ$6:BI$6=4)*(AZ33:BI33="N")*1)+SUMPRODUCT((AZ$6:BI$6=5)*(AZ33:BI33="N")*2))</f>
        <v>15</v>
      </c>
      <c r="CI33" s="3">
        <f>COUNTA(S33)+COUNTA(AZ33:BI33)</f>
        <v>11</v>
      </c>
      <c r="CJ33" s="3" cm="1">
        <f t="array" ref="CJ33">5*(SUMPRODUCT((T$6:V$6=1)*((T33:V33="Y")+(T33:V33="N"))*2)+SUMPRODUCT((T$6:V$6=2)*((T33:V33="Y")+(T33:V33="N"))*1)+SUMPRODUCT((T$6:V$6=3)*((T33:V33="Y")+(T33:V33="N"))*1)+SUMPRODUCT((T$6:V$6=4)*((T33:V33="Y")+(T33:V33="N"))*1)+SUMPRODUCT((T$6:V$6=5)*((T33:V33="Y")+(T33:V33="N"))*2))+1*(SUMPRODUCT((BJ$6:BQ$6=1)*((BJ33:BQ33="Y")+(BJ33:BQ33="N"))*2)+SUMPRODUCT((BJ$6:BQ$6=2)*((BJ33:BQ33="Y")+(BJ33:BQ33="N"))*1)+SUMPRODUCT((BJ$6:BQ$6=3)*((BJ33:BQ33="Y")+(BJ33:BQ33="N"))*1)+SUMPRODUCT((BJ$6:BQ$6=4)*((BJ33:BQ33="Y")+(BJ33:BQ33="N"))*1)+SUMPRODUCT((BJ$6:BQ$6=5)*((BJ33:BQ33="Y")+(BJ33:BQ33="N"))*2))</f>
        <v>24</v>
      </c>
      <c r="CK33" s="3" cm="1">
        <f t="array" ref="CK33">5*(SUMPRODUCT((T$6:V$6=1)*(T33:V33="Y")*2)+SUMPRODUCT((T$6:V$6=2)*(T33:V33="Y")*1)+SUMPRODUCT((T$6:V$6=3)*(T33:V33="Y")*1)+SUMPRODUCT((T$6:V$6=4)*(T33:V33="N")*1)+SUMPRODUCT((T$6:V$6=5)*(T33:V33="N")*2))+(SUMPRODUCT((BJ$6:BQ$6=1)*(BJ33:BQ33="Y")*2)+SUMPRODUCT((BJ$6:BQ$6=2)*(BJ33:BQ33="Y")*1)+SUMPRODUCT((BJ$6:BQ$6=3)*(BJ33:BQ33="Y")*1)+SUMPRODUCT((BJ$6:BQ$6=4)*(BJ33:BQ33="N")*1)+SUMPRODUCT((BJ$6:BQ$6=5)*(BJ33:BQ33="N")*2))</f>
        <v>24</v>
      </c>
      <c r="CL33" s="3">
        <f t="shared" si="4"/>
        <v>11</v>
      </c>
      <c r="CM33" s="19" t="e">
        <f>SUM(COUNTIF(M33, $H$128)*$H$137)+(COUNTIF(M33, $H$129)*$H$137)+(COUNTIF(#REF!, $H$128)*$H$135)+(COUNTIF(#REF!, $H$129)*$H$135)</f>
        <v>#REF!</v>
      </c>
      <c r="CN33" s="19" t="e">
        <f>SUM(COUNTIF(M33, $H$128)*$H$137)+(COUNTIF(#REF!, $H$128)*$H$135)</f>
        <v>#REF!</v>
      </c>
      <c r="CO33" s="19">
        <f>COUNTA(M33)+COUNTA(#REF!)</f>
        <v>2</v>
      </c>
      <c r="CP33" s="19" t="e">
        <f>SUM(COUNTIF(M33, $H$128)*$H$137)+(COUNTIF(M33, $H$129)*$H$137)+(COUNTIF(#REF!, $H$128)*$H$135)+(COUNTIF(#REF!, $H$129)*$H$135)</f>
        <v>#REF!</v>
      </c>
      <c r="CQ33" s="19" t="e">
        <f>SUM(COUNTIF(M33, $H$128)*$H$137)+(COUNTIF(#REF!, $H$128)*$H$135)</f>
        <v>#REF!</v>
      </c>
      <c r="CR33" s="19">
        <f>COUNTA(M33)+COUNTA(#REF!)</f>
        <v>2</v>
      </c>
    </row>
    <row r="34" spans="1:96" ht="15.75" customHeight="1" thickBot="1" x14ac:dyDescent="0.25">
      <c r="A34" s="14">
        <f>SUM((BT34/BS34)*100)</f>
        <v>90.196078431372555</v>
      </c>
      <c r="B34" s="14">
        <f t="shared" si="5"/>
        <v>100</v>
      </c>
      <c r="C34" s="14">
        <f t="shared" si="6"/>
        <v>74.358974358974365</v>
      </c>
      <c r="D34" s="14">
        <f t="shared" si="7"/>
        <v>100</v>
      </c>
      <c r="E34" s="14">
        <f t="shared" si="1"/>
        <v>100</v>
      </c>
      <c r="F34" s="14">
        <f t="shared" si="2"/>
        <v>100</v>
      </c>
      <c r="G34" s="14"/>
      <c r="H34" s="3" t="s">
        <v>41</v>
      </c>
      <c r="I34" s="3" t="s">
        <v>107</v>
      </c>
      <c r="J34" s="3" t="s">
        <v>108</v>
      </c>
      <c r="K34" s="17" t="s">
        <v>109</v>
      </c>
      <c r="L34" s="18" t="s">
        <v>45</v>
      </c>
      <c r="M34" s="3" t="s">
        <v>46</v>
      </c>
      <c r="N34" s="3" t="s">
        <v>46</v>
      </c>
      <c r="O34" s="3" t="s">
        <v>46</v>
      </c>
      <c r="P34" s="3" t="s">
        <v>46</v>
      </c>
      <c r="Q34" s="3" t="s">
        <v>46</v>
      </c>
      <c r="R34" s="3" t="s">
        <v>46</v>
      </c>
      <c r="S34" s="3" t="s">
        <v>46</v>
      </c>
      <c r="T34" s="3" t="s">
        <v>46</v>
      </c>
      <c r="U34" s="3" t="s">
        <v>46</v>
      </c>
      <c r="V34" s="3" t="s">
        <v>46</v>
      </c>
      <c r="W34" s="3" t="s">
        <v>46</v>
      </c>
      <c r="X34" s="3" t="s">
        <v>46</v>
      </c>
      <c r="Y34" s="3" t="s">
        <v>46</v>
      </c>
      <c r="Z34" s="3" t="s">
        <v>46</v>
      </c>
      <c r="AA34" s="3" t="s">
        <v>46</v>
      </c>
      <c r="AB34" s="3" t="s">
        <v>46</v>
      </c>
      <c r="AC34" s="3" t="s">
        <v>46</v>
      </c>
      <c r="AD34" s="3" t="s">
        <v>46</v>
      </c>
      <c r="AE34" s="3" t="s">
        <v>46</v>
      </c>
      <c r="AF34" s="3" t="s">
        <v>46</v>
      </c>
      <c r="AG34" s="3" t="s">
        <v>46</v>
      </c>
      <c r="AH34" s="3" t="s">
        <v>46</v>
      </c>
      <c r="AI34" s="3" t="s">
        <v>46</v>
      </c>
      <c r="AJ34" s="3" t="s">
        <v>46</v>
      </c>
      <c r="AK34" s="3" t="s">
        <v>46</v>
      </c>
      <c r="AL34" s="3" t="s">
        <v>46</v>
      </c>
      <c r="AM34" s="3" t="s">
        <v>46</v>
      </c>
      <c r="AN34" s="3" t="s">
        <v>58</v>
      </c>
      <c r="AO34" s="3" t="s">
        <v>46</v>
      </c>
      <c r="AP34" s="3" t="s">
        <v>46</v>
      </c>
      <c r="AQ34" s="3" t="s">
        <v>46</v>
      </c>
      <c r="AR34" s="3" t="s">
        <v>46</v>
      </c>
      <c r="AS34" s="3" t="s">
        <v>46</v>
      </c>
      <c r="AT34" s="3" t="s">
        <v>46</v>
      </c>
      <c r="AU34" s="3" t="s">
        <v>46</v>
      </c>
      <c r="AV34" s="3" t="s">
        <v>46</v>
      </c>
      <c r="AW34" s="3" t="s">
        <v>46</v>
      </c>
      <c r="AX34" s="3" t="s">
        <v>46</v>
      </c>
      <c r="AY34" s="3" t="s">
        <v>46</v>
      </c>
      <c r="AZ34" s="3" t="s">
        <v>46</v>
      </c>
      <c r="BA34" s="3" t="s">
        <v>46</v>
      </c>
      <c r="BB34" s="3" t="s">
        <v>58</v>
      </c>
      <c r="BC34" s="3" t="s">
        <v>46</v>
      </c>
      <c r="BD34" s="3" t="s">
        <v>46</v>
      </c>
      <c r="BE34" s="3" t="s">
        <v>46</v>
      </c>
      <c r="BF34" s="3" t="s">
        <v>46</v>
      </c>
      <c r="BG34" s="3" t="s">
        <v>46</v>
      </c>
      <c r="BH34" s="3" t="s">
        <v>46</v>
      </c>
      <c r="BI34" s="3" t="s">
        <v>46</v>
      </c>
      <c r="BJ34" s="3" t="s">
        <v>46</v>
      </c>
      <c r="BK34" s="3" t="s">
        <v>46</v>
      </c>
      <c r="BL34" s="3" t="s">
        <v>46</v>
      </c>
      <c r="BM34" s="3" t="s">
        <v>46</v>
      </c>
      <c r="BN34" s="3" t="s">
        <v>46</v>
      </c>
      <c r="BO34" s="3" t="s">
        <v>46</v>
      </c>
      <c r="BP34" s="3" t="s">
        <v>46</v>
      </c>
      <c r="BQ34" s="3" t="s">
        <v>46</v>
      </c>
      <c r="BR34" s="3" t="s">
        <v>46</v>
      </c>
      <c r="BS34" s="3" cm="1">
        <f t="array" ref="BS34" xml:space="preserve"> 5 * (SUMPRODUCT( (M$6:V$6=1)*((M34:V34="Y") + (M34:V34="N")) * 2 ) +SUMPRODUCT( (M$6:V$6=2) * ((M34:V34="Y") + (M34:V34="N")) * 1 ) + SUMPRODUCT( (M$6:V$6=3)*((M34:V34="Y")+(M34:V34="N"))*1 ) +SUMPRODUCT( (M$6:V$6=4 ) * ((M34:V34="Y") + (M34:V34="N")) * 1 )+SUMPRODUCT( (M$6:V$6=5) * ((M34:V34="Y")+(M34:V34="N")) * 2 ))+1*(SUMPRODUCT( (X$6:BQ$6=1) * ((X34:BQ34="Y") + (X34:BQ34="N")) * 2 ) +SUMPRODUCT( (X$6:BQ$6=2 ) * ((X34:BQ34="Y") + (X34:BQ34="N")) * 1 ) +SUMPRODUCT( (X$6:BQ$6=3) * ((X34:BQ34="Y") + (X34:BQ34="N")) * 1 ) +SUMPRODUCT( (X$6:BQ$6=4) * ((X34:BQ34="Y") + (X34:BQ34="N")) * 1 ) + SUMPRODUCT( (X$6:BQ$6=5) * ((X34:BQ34="Y") + (X34:BQ34="N")) * 2 ))</f>
        <v>102</v>
      </c>
      <c r="BT34" s="3" cm="1">
        <f t="array" ref="BT34" xml:space="preserve"> 5 * (SUMPRODUCT( (M$6:V$6=1) * (M34:V34="Y") * 2 ) + SUMPRODUCT( (M$6:V$6=2) * (M34:V34="Y") * 1 ) +SUMPRODUCT( (M$6:V$6=3) * (M34:V34="Y") * 1 ) + SUMPRODUCT( (M$6:V$6=4) * (M34:V34="N") * 1 ) +SUMPRODUCT( (M$6:V$6=5) * (M34:V34="N") * 2 ))
+ (SUMPRODUCT( (X$6:BQ$6=1) * (X34:BQ34="Y") * 2 ) +SUMPRODUCT( (X$6:BQ$6=2) * (X34:BQ34="Y") * 1 ) +SUMPRODUCT( (X$6:BQ$6=3) * (X34:BQ34="Y") * 1 ) +SUMPRODUCT( (X$6:BQ$6=4) * (X34:BQ34="N") * 1 ) +SUMPRODUCT( (X$6:BQ$6=5) * (X34:BQ34="N") * 2 ))</f>
        <v>92</v>
      </c>
      <c r="BU34" s="3">
        <f t="shared" si="3"/>
        <v>2</v>
      </c>
      <c r="BV34" s="3">
        <f t="shared" si="0"/>
        <v>1</v>
      </c>
      <c r="BX34" s="3">
        <f xml:space="preserve"> 5 * (SUMPRODUCT( (M$6:N$6=1)*((M34:N34="Y") + (M34:N34="N")) * 2 ) +SUMPRODUCT( (M$6:N$6=2) * ((M34:N34="Y") + (M34:N34="N")) * 1 ) + SUMPRODUCT( (M$6:N$6=3)*((M34:N34="Y")+(M34:N34="N"))*1 ) +SUMPRODUCT( (M$6:N$6=4 ) * ((M34:N34="Y") + (M34:N34="N")) * 1 )+SUMPRODUCT( (M$6:N$6=5) * ((M34:N34="Y")+(M34:N34="N")) * 2 ))+1*(SUMPRODUCT( (X$6:AC$6=1) * ((X34:AC34="Y") + (X34:AC34="N")) * 2 ) +SUMPRODUCT( (X$6:AC$6=2 ) * ((X34:AC34="Y") + (X34:AC34="N")) * 1 ) +SUMPRODUCT( (X$6:AC$6=3) * ((X34:AC34="Y") + (X34:AC34="N")) * 1 ) +SUMPRODUCT( (X$6:AC$6=4) * ((X34:AC34="Y") + (X34:AC34="N")) * 1 ) + SUMPRODUCT( (X$6:AC$6=5) * ((X34:AC34="Y") + (X34:AC34="N")) * 2 ))</f>
        <v>17</v>
      </c>
      <c r="BY34" s="3">
        <f xml:space="preserve"> 5 * (SUMPRODUCT( (M$6:N$6=1) * (M34:N34="Y") * 2 ) + SUMPRODUCT( (M$6:N$6=2) * (M34:N34="Y") * 1 ) +SUMPRODUCT( (M$6:N$6=3) * (M34:N34="Y") * 1 ) + SUMPRODUCT( (M$6:N$6=4) * (M34:N34="N") * 1 ) +SUMPRODUCT( (M$6:N$6=5) * (M34:N34="N") * 2 ))
+ (SUMPRODUCT( (X$6:AC$6=1) * (X34:AC34="Y") * 2 ) +SUMPRODUCT( (X$6:AC$6=2) * (X34:AC34="Y") * 1 ) +SUMPRODUCT( (X$6:AC$6=3) * (X34:AC34="Y") * 1 ) +SUMPRODUCT( (X$6:AC$6=4) * (X34:AC34="N") * 1 ) +SUMPRODUCT( (X$6:AC$6=5) * (X34:AC34="N") * 2 ))</f>
        <v>17</v>
      </c>
      <c r="BZ34" s="3">
        <f>COUNTA(M34:N34)+COUNTA(X34:AC34)</f>
        <v>8</v>
      </c>
      <c r="CA34" s="3">
        <f xml:space="preserve"> 5 * (SUMPRODUCT( (O$6:R$6=1)*((O34:R34="Y") + (O34:R34="N")) * 2 ) +SUMPRODUCT( (O$6:R$6=2) * ((O34:R34="Y") + (O34:R34="N")) * 1 ) + SUMPRODUCT( (O$6:R$6=3)*((O34:R34="Y")+(O34:R34="N"))*1 ) +SUMPRODUCT( (O$6:R$6=4 ) * ((O34:R34="Y") + (O34:R34="N")) * 1 )+SUMPRODUCT( (O$6:R$6=5) * ((O34:R34="Y")+(O34:R34="N")) * 2 ))
+1*(SUMPRODUCT( (AD$6:AQ$6=1) * ((AD34:AQ34="Y") + (AD34:AQ34="N")) * 2 ) +SUMPRODUCT( (AD$6:AQ$6=2 ) * ((AD34:AQ34="Y") + (AD34:AQ34="N")) * 1 ) +SUMPRODUCT( (AD$6:AQ$6=3) * ((AD34:AQ34="Y") + (AD34:AQ34="N")) * 1 ) +SUMPRODUCT( (AD$6:AQ$6=4) * ((AD34:AQ34="Y") + (AD34:AQ34="N")) * 1 ) + SUMPRODUCT( (AD$6:AQ$6=5) * ((AD34:AQ34="Y") + (AD34:AQ34="N")) * 2 ))</f>
        <v>39</v>
      </c>
      <c r="CB34" s="3">
        <f xml:space="preserve"> 5 * (SUMPRODUCT( (O$6:R$6=1) * (O34:R34="Y") * 2 ) + SUMPRODUCT( (O$6:R$6=2) * (O34:R34="Y") * 1 ) +SUMPRODUCT( (O$6:R$6=3) * (O34:R34="Y") * 1 ) + SUMPRODUCT( (O$6:R$6=4) * (O34:R34="N") * 1 ) +SUMPRODUCT( (O$6:R$6=5) * (O34:R34="N") * 2 ))
+ (SUMPRODUCT( (AD$6:AQ$6=1) * (AD34:AQ34="Y") * 2 ) +SUMPRODUCT( (AD$6:AQ$6=2) * (AD34:AQ34="Y") * 1 ) +SUMPRODUCT( (AD$6:AQ$6=3) * (AD34:AQ34="Y") * 1 ) +SUMPRODUCT( (AD$6:AQ$6=4) * (AD34:AQ34="N") * 1 ) +SUMPRODUCT( (AD$6:AQ$6=5) * (AD34:AQ34="N") * 2 ))</f>
        <v>29</v>
      </c>
      <c r="CC34" s="3">
        <f>COUNTA(O34:R34)+COUNTA(AD34:AQ34)</f>
        <v>18</v>
      </c>
      <c r="CD34" s="3">
        <f>1*(SUMPRODUCT( (AR$6:AY$6=1) * ((AR34:AY34="Y") + (AR34:AY34="N")) * 2 ) +SUMPRODUCT( (AR$6:AY$6=2 ) * ((AR34:AY34="Y") + (AR34:AY34="N")) * 1 ) +SUMPRODUCT( (AR$6:AY$6=3) * ((AR34:AY34="Y") + (AR34:AY34="N")) * 1 ) +SUMPRODUCT( (AR$6:AY$6=4) * ((AR34:AY34="Y") + (AR34:AY34="N")) * 1 ) + SUMPRODUCT( (AR$6:AY$6=5) * ((AR34:AY34="Y") + (AR34:AY34="N")) * 2 ))</f>
        <v>8</v>
      </c>
      <c r="CE34" s="3">
        <f>(SUMPRODUCT( (AR$6:AY$6=1) * (AR34:AY34="Y") * 2 ) +SUMPRODUCT( (AR$6:AY$6=2) * (AR34:AY34="Y") * 1 ) +SUMPRODUCT( (AR$6:AY$6=3) * (AR34:AY34="Y") * 1 ) +SUMPRODUCT( (AR$6:AY$6=4) * (AR34:AY34="N") * 1 ) +SUMPRODUCT( (AR$6:AY$6=5) * (AR34:AY34="N") * 2 ))</f>
        <v>8</v>
      </c>
      <c r="CF34" s="3">
        <f>COUNTA(AR34:AY34)</f>
        <v>8</v>
      </c>
      <c r="CG34" s="3" cm="1">
        <f t="array" ref="CG34">5*(SUMPRODUCT((S$6=1)*((S34="Y")+(S34="N"))*2)+SUMPRODUCT((S$6=2)*((S34="Y")+(S34="N"))*1)+SUMPRODUCT((S$6=3)*((S34="Y")+(S34="N"))*1)+SUMPRODUCT((S$6=4)*((S34="Y")+(S34="N"))*1)+SUMPRODUCT((S$6=5)*((S34="Y")+(S34="N"))*2))+1*(SUMPRODUCT((AZ$6:BI$6=1)*((AZ34:BI34="Y")+(AZ34:BI34="N"))*2)+SUMPRODUCT((AZ$6:BI$6=2)*((AZ34:BI34="Y")+(AZ34:BI34="N"))*1)+SUMPRODUCT((AZ$6:BI$6=3)*((AZ34:BI34="Y")+(AZ34:BI34="N"))*1)+SUMPRODUCT((AZ$6:BI$6=4)*((AZ34:BI34="Y")+(AZ34:BI34="N"))*1)+SUMPRODUCT((AZ$6:BI$6=5)*((AZ34:BI34="Y")+(AZ34:BI34="N"))*2))</f>
        <v>14</v>
      </c>
      <c r="CH34" s="3" cm="1">
        <f t="array" ref="CH34">5*(SUMPRODUCT((S$6=1)*(S34="Y")*2)+SUMPRODUCT((S$6=2)*(S34="Y")*1)+SUMPRODUCT((S$6=3)*(S34="Y")*1)+SUMPRODUCT((S$6=4)*(S34="N")*1)+SUMPRODUCT((S$6=5)*(S34="N")*2))+(SUMPRODUCT((AZ$6:BI$6=1)*(AZ34:BI34="Y")*2)+SUMPRODUCT((AZ$6:BI$6=2)*(AZ34:BI34="Y")*1)+SUMPRODUCT((AZ$6:BI$6=3)*(AZ34:BI34="Y")*1)+SUMPRODUCT((AZ$6:BI$6=4)*(AZ34:BI34="N")*1)+SUMPRODUCT((AZ$6:BI$6=5)*(AZ34:BI34="N")*2))</f>
        <v>14</v>
      </c>
      <c r="CI34" s="3">
        <f>COUNTA(S34)+COUNTA(AZ34:BI34)</f>
        <v>11</v>
      </c>
      <c r="CJ34" s="3" cm="1">
        <f t="array" ref="CJ34">5*(SUMPRODUCT((T$6:V$6=1)*((T34:V34="Y")+(T34:V34="N"))*2)+SUMPRODUCT((T$6:V$6=2)*((T34:V34="Y")+(T34:V34="N"))*1)+SUMPRODUCT((T$6:V$6=3)*((T34:V34="Y")+(T34:V34="N"))*1)+SUMPRODUCT((T$6:V$6=4)*((T34:V34="Y")+(T34:V34="N"))*1)+SUMPRODUCT((T$6:V$6=5)*((T34:V34="Y")+(T34:V34="N"))*2))+1*(SUMPRODUCT((BJ$6:BQ$6=1)*((BJ34:BQ34="Y")+(BJ34:BQ34="N"))*2)+SUMPRODUCT((BJ$6:BQ$6=2)*((BJ34:BQ34="Y")+(BJ34:BQ34="N"))*1)+SUMPRODUCT((BJ$6:BQ$6=3)*((BJ34:BQ34="Y")+(BJ34:BQ34="N"))*1)+SUMPRODUCT((BJ$6:BQ$6=4)*((BJ34:BQ34="Y")+(BJ34:BQ34="N"))*1)+SUMPRODUCT((BJ$6:BQ$6=5)*((BJ34:BQ34="Y")+(BJ34:BQ34="N"))*2))</f>
        <v>24</v>
      </c>
      <c r="CK34" s="3" cm="1">
        <f t="array" ref="CK34">5*(SUMPRODUCT((T$6:V$6=1)*(T34:V34="Y")*2)+SUMPRODUCT((T$6:V$6=2)*(T34:V34="Y")*1)+SUMPRODUCT((T$6:V$6=3)*(T34:V34="Y")*1)+SUMPRODUCT((T$6:V$6=4)*(T34:V34="N")*1)+SUMPRODUCT((T$6:V$6=5)*(T34:V34="N")*2))+(SUMPRODUCT((BJ$6:BQ$6=1)*(BJ34:BQ34="Y")*2)+SUMPRODUCT((BJ$6:BQ$6=2)*(BJ34:BQ34="Y")*1)+SUMPRODUCT((BJ$6:BQ$6=3)*(BJ34:BQ34="Y")*1)+SUMPRODUCT((BJ$6:BQ$6=4)*(BJ34:BQ34="N")*1)+SUMPRODUCT((BJ$6:BQ$6=5)*(BJ34:BQ34="N")*2))</f>
        <v>24</v>
      </c>
      <c r="CL34" s="3">
        <f t="shared" si="4"/>
        <v>11</v>
      </c>
      <c r="CM34" s="19" t="e">
        <f>SUM(COUNTIF(M34, $H$128)*$H$137)+(COUNTIF(M34, $H$129)*$H$137)+(COUNTIF(#REF!, $H$128)*$H$135)+(COUNTIF(#REF!, $H$129)*$H$135)</f>
        <v>#REF!</v>
      </c>
      <c r="CN34" s="19" t="e">
        <f>SUM(COUNTIF(M34, $H$128)*$H$137)+(COUNTIF(#REF!, $H$128)*$H$135)</f>
        <v>#REF!</v>
      </c>
      <c r="CO34" s="19">
        <f>COUNTA(M34)+COUNTA(#REF!)</f>
        <v>2</v>
      </c>
      <c r="CP34" s="19" t="e">
        <f>SUM(COUNTIF(M34, $H$128)*$H$137)+(COUNTIF(M34, $H$129)*$H$137)+(COUNTIF(#REF!, $H$128)*$H$135)+(COUNTIF(#REF!, $H$129)*$H$135)</f>
        <v>#REF!</v>
      </c>
      <c r="CQ34" s="19" t="e">
        <f>SUM(COUNTIF(M34, $H$128)*$H$137)+(COUNTIF(#REF!, $H$128)*$H$135)</f>
        <v>#REF!</v>
      </c>
      <c r="CR34" s="19">
        <f>COUNTA(M34)+COUNTA(#REF!)</f>
        <v>2</v>
      </c>
    </row>
    <row r="35" spans="1:96" ht="15.75" customHeight="1" thickBot="1" x14ac:dyDescent="0.25">
      <c r="A35" s="14">
        <f>SUM((BT35/BS35)*100)</f>
        <v>90.384615384615387</v>
      </c>
      <c r="B35" s="14">
        <f t="shared" si="5"/>
        <v>100</v>
      </c>
      <c r="C35" s="14">
        <f t="shared" si="6"/>
        <v>75</v>
      </c>
      <c r="D35" s="14">
        <f t="shared" si="7"/>
        <v>100</v>
      </c>
      <c r="E35" s="14">
        <f t="shared" si="1"/>
        <v>100</v>
      </c>
      <c r="F35" s="14">
        <f t="shared" si="2"/>
        <v>100</v>
      </c>
      <c r="G35" s="14"/>
      <c r="H35" s="3" t="s">
        <v>41</v>
      </c>
      <c r="I35" s="3" t="s">
        <v>110</v>
      </c>
      <c r="J35" s="3" t="s">
        <v>111</v>
      </c>
      <c r="K35" s="17" t="s">
        <v>112</v>
      </c>
      <c r="L35" s="18" t="s">
        <v>45</v>
      </c>
      <c r="M35" s="3" t="s">
        <v>46</v>
      </c>
      <c r="N35" s="3" t="s">
        <v>46</v>
      </c>
      <c r="O35" s="3" t="s">
        <v>46</v>
      </c>
      <c r="P35" s="3" t="s">
        <v>46</v>
      </c>
      <c r="Q35" s="3" t="s">
        <v>46</v>
      </c>
      <c r="R35" s="3" t="s">
        <v>46</v>
      </c>
      <c r="S35" s="3" t="s">
        <v>46</v>
      </c>
      <c r="T35" s="3" t="s">
        <v>46</v>
      </c>
      <c r="U35" s="3" t="s">
        <v>46</v>
      </c>
      <c r="V35" s="3" t="s">
        <v>46</v>
      </c>
      <c r="W35" s="3" t="s">
        <v>46</v>
      </c>
      <c r="X35" s="3" t="s">
        <v>46</v>
      </c>
      <c r="Y35" s="3" t="s">
        <v>46</v>
      </c>
      <c r="Z35" s="3" t="s">
        <v>46</v>
      </c>
      <c r="AA35" s="3" t="s">
        <v>46</v>
      </c>
      <c r="AB35" s="3" t="s">
        <v>46</v>
      </c>
      <c r="AC35" s="3" t="s">
        <v>46</v>
      </c>
      <c r="AD35" s="3" t="s">
        <v>46</v>
      </c>
      <c r="AE35" s="3" t="s">
        <v>46</v>
      </c>
      <c r="AF35" s="3" t="s">
        <v>46</v>
      </c>
      <c r="AG35" s="3" t="s">
        <v>46</v>
      </c>
      <c r="AH35" s="3" t="s">
        <v>46</v>
      </c>
      <c r="AI35" s="3" t="s">
        <v>46</v>
      </c>
      <c r="AJ35" s="3" t="s">
        <v>46</v>
      </c>
      <c r="AK35" s="3" t="s">
        <v>46</v>
      </c>
      <c r="AL35" s="3" t="s">
        <v>46</v>
      </c>
      <c r="AM35" s="3" t="s">
        <v>46</v>
      </c>
      <c r="AN35" s="3" t="s">
        <v>46</v>
      </c>
      <c r="AO35" s="3" t="s">
        <v>46</v>
      </c>
      <c r="AP35" s="3" t="s">
        <v>46</v>
      </c>
      <c r="AQ35" s="3" t="s">
        <v>46</v>
      </c>
      <c r="AR35" s="3" t="s">
        <v>46</v>
      </c>
      <c r="AS35" s="3" t="s">
        <v>46</v>
      </c>
      <c r="AT35" s="3" t="s">
        <v>46</v>
      </c>
      <c r="AU35" s="3" t="s">
        <v>46</v>
      </c>
      <c r="AV35" s="3" t="s">
        <v>46</v>
      </c>
      <c r="AW35" s="3" t="s">
        <v>46</v>
      </c>
      <c r="AX35" s="3" t="s">
        <v>46</v>
      </c>
      <c r="AY35" s="3" t="s">
        <v>46</v>
      </c>
      <c r="AZ35" s="3" t="s">
        <v>46</v>
      </c>
      <c r="BA35" s="3" t="s">
        <v>46</v>
      </c>
      <c r="BB35" s="3" t="s">
        <v>46</v>
      </c>
      <c r="BC35" s="3" t="s">
        <v>46</v>
      </c>
      <c r="BD35" s="3" t="s">
        <v>46</v>
      </c>
      <c r="BE35" s="3" t="s">
        <v>46</v>
      </c>
      <c r="BF35" s="3" t="s">
        <v>46</v>
      </c>
      <c r="BG35" s="3" t="s">
        <v>46</v>
      </c>
      <c r="BH35" s="3" t="s">
        <v>46</v>
      </c>
      <c r="BI35" s="3" t="s">
        <v>46</v>
      </c>
      <c r="BJ35" s="3" t="s">
        <v>46</v>
      </c>
      <c r="BK35" s="3" t="s">
        <v>46</v>
      </c>
      <c r="BL35" s="3" t="s">
        <v>46</v>
      </c>
      <c r="BM35" s="3" t="s">
        <v>46</v>
      </c>
      <c r="BN35" s="3" t="s">
        <v>46</v>
      </c>
      <c r="BO35" s="3" t="s">
        <v>46</v>
      </c>
      <c r="BP35" s="3" t="s">
        <v>46</v>
      </c>
      <c r="BQ35" s="3" t="s">
        <v>46</v>
      </c>
      <c r="BR35" s="3" t="s">
        <v>46</v>
      </c>
      <c r="BS35" s="3" cm="1">
        <f t="array" ref="BS35" xml:space="preserve"> 5 * (SUMPRODUCT( (M$6:V$6=1)*((M35:V35="Y") + (M35:V35="N")) * 2 ) +SUMPRODUCT( (M$6:V$6=2) * ((M35:V35="Y") + (M35:V35="N")) * 1 ) + SUMPRODUCT( (M$6:V$6=3)*((M35:V35="Y")+(M35:V35="N"))*1 ) +SUMPRODUCT( (M$6:V$6=4 ) * ((M35:V35="Y") + (M35:V35="N")) * 1 )+SUMPRODUCT( (M$6:V$6=5) * ((M35:V35="Y")+(M35:V35="N")) * 2 ))+1*(SUMPRODUCT( (X$6:BQ$6=1) * ((X35:BQ35="Y") + (X35:BQ35="N")) * 2 ) +SUMPRODUCT( (X$6:BQ$6=2 ) * ((X35:BQ35="Y") + (X35:BQ35="N")) * 1 ) +SUMPRODUCT( (X$6:BQ$6=3) * ((X35:BQ35="Y") + (X35:BQ35="N")) * 1 ) +SUMPRODUCT( (X$6:BQ$6=4) * ((X35:BQ35="Y") + (X35:BQ35="N")) * 1 ) + SUMPRODUCT( (X$6:BQ$6=5) * ((X35:BQ35="Y") + (X35:BQ35="N")) * 2 ))</f>
        <v>104</v>
      </c>
      <c r="BT35" s="3" cm="1">
        <f t="array" ref="BT35" xml:space="preserve"> 5 * (SUMPRODUCT( (M$6:V$6=1) * (M35:V35="Y") * 2 ) + SUMPRODUCT( (M$6:V$6=2) * (M35:V35="Y") * 1 ) +SUMPRODUCT( (M$6:V$6=3) * (M35:V35="Y") * 1 ) + SUMPRODUCT( (M$6:V$6=4) * (M35:V35="N") * 1 ) +SUMPRODUCT( (M$6:V$6=5) * (M35:V35="N") * 2 ))
+ (SUMPRODUCT( (X$6:BQ$6=1) * (X35:BQ35="Y") * 2 ) +SUMPRODUCT( (X$6:BQ$6=2) * (X35:BQ35="Y") * 1 ) +SUMPRODUCT( (X$6:BQ$6=3) * (X35:BQ35="Y") * 1 ) +SUMPRODUCT( (X$6:BQ$6=4) * (X35:BQ35="N") * 1 ) +SUMPRODUCT( (X$6:BQ$6=5) * (X35:BQ35="N") * 2 ))</f>
        <v>94</v>
      </c>
      <c r="BU35" s="3">
        <f t="shared" si="3"/>
        <v>0</v>
      </c>
      <c r="BV35" s="3">
        <f t="shared" si="0"/>
        <v>1</v>
      </c>
      <c r="BX35" s="3">
        <f xml:space="preserve"> 5 * (SUMPRODUCT( (M$6:N$6=1)*((M35:N35="Y") + (M35:N35="N")) * 2 ) +SUMPRODUCT( (M$6:N$6=2) * ((M35:N35="Y") + (M35:N35="N")) * 1 ) + SUMPRODUCT( (M$6:N$6=3)*((M35:N35="Y")+(M35:N35="N"))*1 ) +SUMPRODUCT( (M$6:N$6=4 ) * ((M35:N35="Y") + (M35:N35="N")) * 1 )+SUMPRODUCT( (M$6:N$6=5) * ((M35:N35="Y")+(M35:N35="N")) * 2 ))+1*(SUMPRODUCT( (X$6:AC$6=1) * ((X35:AC35="Y") + (X35:AC35="N")) * 2 ) +SUMPRODUCT( (X$6:AC$6=2 ) * ((X35:AC35="Y") + (X35:AC35="N")) * 1 ) +SUMPRODUCT( (X$6:AC$6=3) * ((X35:AC35="Y") + (X35:AC35="N")) * 1 ) +SUMPRODUCT( (X$6:AC$6=4) * ((X35:AC35="Y") + (X35:AC35="N")) * 1 ) + SUMPRODUCT( (X$6:AC$6=5) * ((X35:AC35="Y") + (X35:AC35="N")) * 2 ))</f>
        <v>17</v>
      </c>
      <c r="BY35" s="3">
        <f xml:space="preserve"> 5 * (SUMPRODUCT( (M$6:N$6=1) * (M35:N35="Y") * 2 ) + SUMPRODUCT( (M$6:N$6=2) * (M35:N35="Y") * 1 ) +SUMPRODUCT( (M$6:N$6=3) * (M35:N35="Y") * 1 ) + SUMPRODUCT( (M$6:N$6=4) * (M35:N35="N") * 1 ) +SUMPRODUCT( (M$6:N$6=5) * (M35:N35="N") * 2 ))
+ (SUMPRODUCT( (X$6:AC$6=1) * (X35:AC35="Y") * 2 ) +SUMPRODUCT( (X$6:AC$6=2) * (X35:AC35="Y") * 1 ) +SUMPRODUCT( (X$6:AC$6=3) * (X35:AC35="Y") * 1 ) +SUMPRODUCT( (X$6:AC$6=4) * (X35:AC35="N") * 1 ) +SUMPRODUCT( (X$6:AC$6=5) * (X35:AC35="N") * 2 ))</f>
        <v>17</v>
      </c>
      <c r="BZ35" s="3">
        <f>COUNTA(M35:N35)+COUNTA(X35:AC35)</f>
        <v>8</v>
      </c>
      <c r="CA35" s="3">
        <f xml:space="preserve"> 5 * (SUMPRODUCT( (O$6:R$6=1)*((O35:R35="Y") + (O35:R35="N")) * 2 ) +SUMPRODUCT( (O$6:R$6=2) * ((O35:R35="Y") + (O35:R35="N")) * 1 ) + SUMPRODUCT( (O$6:R$6=3)*((O35:R35="Y")+(O35:R35="N"))*1 ) +SUMPRODUCT( (O$6:R$6=4 ) * ((O35:R35="Y") + (O35:R35="N")) * 1 )+SUMPRODUCT( (O$6:R$6=5) * ((O35:R35="Y")+(O35:R35="N")) * 2 ))
+1*(SUMPRODUCT( (AD$6:AQ$6=1) * ((AD35:AQ35="Y") + (AD35:AQ35="N")) * 2 ) +SUMPRODUCT( (AD$6:AQ$6=2 ) * ((AD35:AQ35="Y") + (AD35:AQ35="N")) * 1 ) +SUMPRODUCT( (AD$6:AQ$6=3) * ((AD35:AQ35="Y") + (AD35:AQ35="N")) * 1 ) +SUMPRODUCT( (AD$6:AQ$6=4) * ((AD35:AQ35="Y") + (AD35:AQ35="N")) * 1 ) + SUMPRODUCT( (AD$6:AQ$6=5) * ((AD35:AQ35="Y") + (AD35:AQ35="N")) * 2 ))</f>
        <v>40</v>
      </c>
      <c r="CB35" s="3">
        <f xml:space="preserve"> 5 * (SUMPRODUCT( (O$6:R$6=1) * (O35:R35="Y") * 2 ) + SUMPRODUCT( (O$6:R$6=2) * (O35:R35="Y") * 1 ) +SUMPRODUCT( (O$6:R$6=3) * (O35:R35="Y") * 1 ) + SUMPRODUCT( (O$6:R$6=4) * (O35:R35="N") * 1 ) +SUMPRODUCT( (O$6:R$6=5) * (O35:R35="N") * 2 ))
+ (SUMPRODUCT( (AD$6:AQ$6=1) * (AD35:AQ35="Y") * 2 ) +SUMPRODUCT( (AD$6:AQ$6=2) * (AD35:AQ35="Y") * 1 ) +SUMPRODUCT( (AD$6:AQ$6=3) * (AD35:AQ35="Y") * 1 ) +SUMPRODUCT( (AD$6:AQ$6=4) * (AD35:AQ35="N") * 1 ) +SUMPRODUCT( (AD$6:AQ$6=5) * (AD35:AQ35="N") * 2 ))</f>
        <v>30</v>
      </c>
      <c r="CC35" s="3">
        <f>COUNTA(O35:R35)+COUNTA(AD35:AQ35)</f>
        <v>18</v>
      </c>
      <c r="CD35" s="3">
        <f>1*(SUMPRODUCT( (AR$6:AY$6=1) * ((AR35:AY35="Y") + (AR35:AY35="N")) * 2 ) +SUMPRODUCT( (AR$6:AY$6=2 ) * ((AR35:AY35="Y") + (AR35:AY35="N")) * 1 ) +SUMPRODUCT( (AR$6:AY$6=3) * ((AR35:AY35="Y") + (AR35:AY35="N")) * 1 ) +SUMPRODUCT( (AR$6:AY$6=4) * ((AR35:AY35="Y") + (AR35:AY35="N")) * 1 ) + SUMPRODUCT( (AR$6:AY$6=5) * ((AR35:AY35="Y") + (AR35:AY35="N")) * 2 ))</f>
        <v>8</v>
      </c>
      <c r="CE35" s="3">
        <f>(SUMPRODUCT( (AR$6:AY$6=1) * (AR35:AY35="Y") * 2 ) +SUMPRODUCT( (AR$6:AY$6=2) * (AR35:AY35="Y") * 1 ) +SUMPRODUCT( (AR$6:AY$6=3) * (AR35:AY35="Y") * 1 ) +SUMPRODUCT( (AR$6:AY$6=4) * (AR35:AY35="N") * 1 ) +SUMPRODUCT( (AR$6:AY$6=5) * (AR35:AY35="N") * 2 ))</f>
        <v>8</v>
      </c>
      <c r="CF35" s="3">
        <f>COUNTA(AR35:AY35)</f>
        <v>8</v>
      </c>
      <c r="CG35" s="3" cm="1">
        <f t="array" ref="CG35">5*(SUMPRODUCT((S$6=1)*((S35="Y")+(S35="N"))*2)+SUMPRODUCT((S$6=2)*((S35="Y")+(S35="N"))*1)+SUMPRODUCT((S$6=3)*((S35="Y")+(S35="N"))*1)+SUMPRODUCT((S$6=4)*((S35="Y")+(S35="N"))*1)+SUMPRODUCT((S$6=5)*((S35="Y")+(S35="N"))*2))+1*(SUMPRODUCT((AZ$6:BI$6=1)*((AZ35:BI35="Y")+(AZ35:BI35="N"))*2)+SUMPRODUCT((AZ$6:BI$6=2)*((AZ35:BI35="Y")+(AZ35:BI35="N"))*1)+SUMPRODUCT((AZ$6:BI$6=3)*((AZ35:BI35="Y")+(AZ35:BI35="N"))*1)+SUMPRODUCT((AZ$6:BI$6=4)*((AZ35:BI35="Y")+(AZ35:BI35="N"))*1)+SUMPRODUCT((AZ$6:BI$6=5)*((AZ35:BI35="Y")+(AZ35:BI35="N"))*2))</f>
        <v>15</v>
      </c>
      <c r="CH35" s="3" cm="1">
        <f t="array" ref="CH35">5*(SUMPRODUCT((S$6=1)*(S35="Y")*2)+SUMPRODUCT((S$6=2)*(S35="Y")*1)+SUMPRODUCT((S$6=3)*(S35="Y")*1)+SUMPRODUCT((S$6=4)*(S35="N")*1)+SUMPRODUCT((S$6=5)*(S35="N")*2))+(SUMPRODUCT((AZ$6:BI$6=1)*(AZ35:BI35="Y")*2)+SUMPRODUCT((AZ$6:BI$6=2)*(AZ35:BI35="Y")*1)+SUMPRODUCT((AZ$6:BI$6=3)*(AZ35:BI35="Y")*1)+SUMPRODUCT((AZ$6:BI$6=4)*(AZ35:BI35="N")*1)+SUMPRODUCT((AZ$6:BI$6=5)*(AZ35:BI35="N")*2))</f>
        <v>15</v>
      </c>
      <c r="CI35" s="3">
        <f>COUNTA(S35)+COUNTA(AZ35:BI35)</f>
        <v>11</v>
      </c>
      <c r="CJ35" s="3" cm="1">
        <f t="array" ref="CJ35">5*(SUMPRODUCT((T$6:V$6=1)*((T35:V35="Y")+(T35:V35="N"))*2)+SUMPRODUCT((T$6:V$6=2)*((T35:V35="Y")+(T35:V35="N"))*1)+SUMPRODUCT((T$6:V$6=3)*((T35:V35="Y")+(T35:V35="N"))*1)+SUMPRODUCT((T$6:V$6=4)*((T35:V35="Y")+(T35:V35="N"))*1)+SUMPRODUCT((T$6:V$6=5)*((T35:V35="Y")+(T35:V35="N"))*2))+1*(SUMPRODUCT((BJ$6:BQ$6=1)*((BJ35:BQ35="Y")+(BJ35:BQ35="N"))*2)+SUMPRODUCT((BJ$6:BQ$6=2)*((BJ35:BQ35="Y")+(BJ35:BQ35="N"))*1)+SUMPRODUCT((BJ$6:BQ$6=3)*((BJ35:BQ35="Y")+(BJ35:BQ35="N"))*1)+SUMPRODUCT((BJ$6:BQ$6=4)*((BJ35:BQ35="Y")+(BJ35:BQ35="N"))*1)+SUMPRODUCT((BJ$6:BQ$6=5)*((BJ35:BQ35="Y")+(BJ35:BQ35="N"))*2))</f>
        <v>24</v>
      </c>
      <c r="CK35" s="3" cm="1">
        <f t="array" ref="CK35">5*(SUMPRODUCT((T$6:V$6=1)*(T35:V35="Y")*2)+SUMPRODUCT((T$6:V$6=2)*(T35:V35="Y")*1)+SUMPRODUCT((T$6:V$6=3)*(T35:V35="Y")*1)+SUMPRODUCT((T$6:V$6=4)*(T35:V35="N")*1)+SUMPRODUCT((T$6:V$6=5)*(T35:V35="N")*2))+(SUMPRODUCT((BJ$6:BQ$6=1)*(BJ35:BQ35="Y")*2)+SUMPRODUCT((BJ$6:BQ$6=2)*(BJ35:BQ35="Y")*1)+SUMPRODUCT((BJ$6:BQ$6=3)*(BJ35:BQ35="Y")*1)+SUMPRODUCT((BJ$6:BQ$6=4)*(BJ35:BQ35="N")*1)+SUMPRODUCT((BJ$6:BQ$6=5)*(BJ35:BQ35="N")*2))</f>
        <v>24</v>
      </c>
      <c r="CL35" s="3">
        <f t="shared" si="4"/>
        <v>11</v>
      </c>
      <c r="CM35" s="19" t="e">
        <f>SUM(COUNTIF(M35, $H$128)*$H$137)+(COUNTIF(M35, $H$129)*$H$137)+(COUNTIF(#REF!, $H$128)*$H$135)+(COUNTIF(#REF!, $H$129)*$H$135)</f>
        <v>#REF!</v>
      </c>
      <c r="CN35" s="19" t="e">
        <f>SUM(COUNTIF(M35, $H$128)*$H$137)+(COUNTIF(#REF!, $H$128)*$H$135)</f>
        <v>#REF!</v>
      </c>
      <c r="CO35" s="19">
        <f>COUNTA(M35)+COUNTA(#REF!)</f>
        <v>2</v>
      </c>
      <c r="CP35" s="19" t="e">
        <f>SUM(COUNTIF(M35, $H$128)*$H$137)+(COUNTIF(M35, $H$129)*$H$137)+(COUNTIF(#REF!, $H$128)*$H$135)+(COUNTIF(#REF!, $H$129)*$H$135)</f>
        <v>#REF!</v>
      </c>
      <c r="CQ35" s="19" t="e">
        <f>SUM(COUNTIF(M35, $H$128)*$H$137)+(COUNTIF(#REF!, $H$128)*$H$135)</f>
        <v>#REF!</v>
      </c>
      <c r="CR35" s="19">
        <f>COUNTA(M35)+COUNTA(#REF!)</f>
        <v>2</v>
      </c>
    </row>
    <row r="36" spans="1:96" ht="15.75" customHeight="1" thickBot="1" x14ac:dyDescent="0.25">
      <c r="A36" s="14">
        <f>SUM((BT36/BS36)*100)</f>
        <v>89.583333333333343</v>
      </c>
      <c r="B36" s="14">
        <f t="shared" si="5"/>
        <v>100</v>
      </c>
      <c r="C36" s="14">
        <f t="shared" si="6"/>
        <v>72.972972972972968</v>
      </c>
      <c r="D36" s="14">
        <f t="shared" si="7"/>
        <v>100</v>
      </c>
      <c r="E36" s="14">
        <f t="shared" si="1"/>
        <v>100</v>
      </c>
      <c r="F36" s="14">
        <f t="shared" si="2"/>
        <v>100</v>
      </c>
      <c r="G36" s="14"/>
      <c r="H36" s="3" t="s">
        <v>41</v>
      </c>
      <c r="I36" s="3" t="s">
        <v>113</v>
      </c>
      <c r="J36" s="3" t="s">
        <v>43</v>
      </c>
      <c r="K36" s="17" t="s">
        <v>64</v>
      </c>
      <c r="L36" s="18" t="s">
        <v>45</v>
      </c>
      <c r="M36" s="3" t="s">
        <v>46</v>
      </c>
      <c r="N36" s="3" t="s">
        <v>46</v>
      </c>
      <c r="O36" s="3" t="s">
        <v>46</v>
      </c>
      <c r="P36" s="3" t="s">
        <v>46</v>
      </c>
      <c r="Q36" s="3" t="s">
        <v>46</v>
      </c>
      <c r="R36" s="3" t="s">
        <v>46</v>
      </c>
      <c r="S36" s="3" t="s">
        <v>46</v>
      </c>
      <c r="T36" s="3" t="s">
        <v>58</v>
      </c>
      <c r="U36" s="3" t="s">
        <v>46</v>
      </c>
      <c r="V36" s="3" t="s">
        <v>46</v>
      </c>
      <c r="W36" s="3" t="s">
        <v>46</v>
      </c>
      <c r="X36" s="3" t="s">
        <v>46</v>
      </c>
      <c r="Y36" s="3" t="s">
        <v>46</v>
      </c>
      <c r="Z36" s="3" t="s">
        <v>46</v>
      </c>
      <c r="AA36" s="3" t="s">
        <v>46</v>
      </c>
      <c r="AB36" s="3" t="s">
        <v>46</v>
      </c>
      <c r="AC36" s="3" t="s">
        <v>46</v>
      </c>
      <c r="AD36" s="3" t="s">
        <v>46</v>
      </c>
      <c r="AE36" s="3" t="s">
        <v>46</v>
      </c>
      <c r="AF36" s="3" t="s">
        <v>46</v>
      </c>
      <c r="AG36" s="3" t="s">
        <v>46</v>
      </c>
      <c r="AH36" s="3" t="s">
        <v>46</v>
      </c>
      <c r="AI36" s="3" t="s">
        <v>46</v>
      </c>
      <c r="AJ36" s="3" t="s">
        <v>46</v>
      </c>
      <c r="AK36" s="3" t="s">
        <v>46</v>
      </c>
      <c r="AL36" s="3" t="s">
        <v>46</v>
      </c>
      <c r="AM36" s="3" t="s">
        <v>46</v>
      </c>
      <c r="AN36" s="3" t="s">
        <v>46</v>
      </c>
      <c r="AO36" s="3" t="s">
        <v>58</v>
      </c>
      <c r="AP36" s="3" t="s">
        <v>58</v>
      </c>
      <c r="AQ36" s="3" t="s">
        <v>58</v>
      </c>
      <c r="AR36" s="3" t="s">
        <v>46</v>
      </c>
      <c r="AS36" s="3" t="s">
        <v>46</v>
      </c>
      <c r="AT36" s="3" t="s">
        <v>46</v>
      </c>
      <c r="AU36" s="3" t="s">
        <v>46</v>
      </c>
      <c r="AV36" s="3" t="s">
        <v>46</v>
      </c>
      <c r="AW36" s="3" t="s">
        <v>46</v>
      </c>
      <c r="AX36" s="3" t="s">
        <v>46</v>
      </c>
      <c r="AY36" s="3" t="s">
        <v>46</v>
      </c>
      <c r="AZ36" s="3" t="s">
        <v>46</v>
      </c>
      <c r="BA36" s="3" t="s">
        <v>46</v>
      </c>
      <c r="BB36" s="3" t="s">
        <v>46</v>
      </c>
      <c r="BC36" s="3" t="s">
        <v>46</v>
      </c>
      <c r="BD36" s="3" t="s">
        <v>46</v>
      </c>
      <c r="BE36" s="3" t="s">
        <v>46</v>
      </c>
      <c r="BF36" s="3" t="s">
        <v>46</v>
      </c>
      <c r="BG36" s="3" t="s">
        <v>46</v>
      </c>
      <c r="BH36" s="3" t="s">
        <v>46</v>
      </c>
      <c r="BI36" s="3" t="s">
        <v>46</v>
      </c>
      <c r="BJ36" s="3" t="s">
        <v>46</v>
      </c>
      <c r="BK36" s="3" t="s">
        <v>46</v>
      </c>
      <c r="BL36" s="3" t="s">
        <v>46</v>
      </c>
      <c r="BM36" s="3" t="s">
        <v>46</v>
      </c>
      <c r="BN36" s="3" t="s">
        <v>46</v>
      </c>
      <c r="BO36" s="3" t="s">
        <v>46</v>
      </c>
      <c r="BP36" s="3" t="s">
        <v>46</v>
      </c>
      <c r="BQ36" s="3" t="s">
        <v>46</v>
      </c>
      <c r="BR36" s="3" t="s">
        <v>46</v>
      </c>
      <c r="BS36" s="3" cm="1">
        <f t="array" ref="BS36" xml:space="preserve"> 5 * (SUMPRODUCT( (M$6:V$6=1)*((M36:V36="Y") + (M36:V36="N")) * 2 ) +SUMPRODUCT( (M$6:V$6=2) * ((M36:V36="Y") + (M36:V36="N")) * 1 ) + SUMPRODUCT( (M$6:V$6=3)*((M36:V36="Y")+(M36:V36="N"))*1 ) +SUMPRODUCT( (M$6:V$6=4 ) * ((M36:V36="Y") + (M36:V36="N")) * 1 )+SUMPRODUCT( (M$6:V$6=5) * ((M36:V36="Y")+(M36:V36="N")) * 2 ))+1*(SUMPRODUCT( (X$6:BQ$6=1) * ((X36:BQ36="Y") + (X36:BQ36="N")) * 2 ) +SUMPRODUCT( (X$6:BQ$6=2 ) * ((X36:BQ36="Y") + (X36:BQ36="N")) * 1 ) +SUMPRODUCT( (X$6:BQ$6=3) * ((X36:BQ36="Y") + (X36:BQ36="N")) * 1 ) +SUMPRODUCT( (X$6:BQ$6=4) * ((X36:BQ36="Y") + (X36:BQ36="N")) * 1 ) + SUMPRODUCT( (X$6:BQ$6=5) * ((X36:BQ36="Y") + (X36:BQ36="N")) * 2 ))</f>
        <v>96</v>
      </c>
      <c r="BT36" s="3" cm="1">
        <f t="array" ref="BT36" xml:space="preserve"> 5 * (SUMPRODUCT( (M$6:V$6=1) * (M36:V36="Y") * 2 ) + SUMPRODUCT( (M$6:V$6=2) * (M36:V36="Y") * 1 ) +SUMPRODUCT( (M$6:V$6=3) * (M36:V36="Y") * 1 ) + SUMPRODUCT( (M$6:V$6=4) * (M36:V36="N") * 1 ) +SUMPRODUCT( (M$6:V$6=5) * (M36:V36="N") * 2 ))
+ (SUMPRODUCT( (X$6:BQ$6=1) * (X36:BQ36="Y") * 2 ) +SUMPRODUCT( (X$6:BQ$6=2) * (X36:BQ36="Y") * 1 ) +SUMPRODUCT( (X$6:BQ$6=3) * (X36:BQ36="Y") * 1 ) +SUMPRODUCT( (X$6:BQ$6=4) * (X36:BQ36="N") * 1 ) +SUMPRODUCT( (X$6:BQ$6=5) * (X36:BQ36="N") * 2 ))</f>
        <v>86</v>
      </c>
      <c r="BU36" s="3">
        <f t="shared" si="3"/>
        <v>8</v>
      </c>
      <c r="BV36" s="3">
        <f t="shared" si="0"/>
        <v>1</v>
      </c>
      <c r="BX36" s="3">
        <f xml:space="preserve"> 5 * (SUMPRODUCT( (M$6:N$6=1)*((M36:N36="Y") + (M36:N36="N")) * 2 ) +SUMPRODUCT( (M$6:N$6=2) * ((M36:N36="Y") + (M36:N36="N")) * 1 ) + SUMPRODUCT( (M$6:N$6=3)*((M36:N36="Y")+(M36:N36="N"))*1 ) +SUMPRODUCT( (M$6:N$6=4 ) * ((M36:N36="Y") + (M36:N36="N")) * 1 )+SUMPRODUCT( (M$6:N$6=5) * ((M36:N36="Y")+(M36:N36="N")) * 2 ))+1*(SUMPRODUCT( (X$6:AC$6=1) * ((X36:AC36="Y") + (X36:AC36="N")) * 2 ) +SUMPRODUCT( (X$6:AC$6=2 ) * ((X36:AC36="Y") + (X36:AC36="N")) * 1 ) +SUMPRODUCT( (X$6:AC$6=3) * ((X36:AC36="Y") + (X36:AC36="N")) * 1 ) +SUMPRODUCT( (X$6:AC$6=4) * ((X36:AC36="Y") + (X36:AC36="N")) * 1 ) + SUMPRODUCT( (X$6:AC$6=5) * ((X36:AC36="Y") + (X36:AC36="N")) * 2 ))</f>
        <v>17</v>
      </c>
      <c r="BY36" s="3">
        <f xml:space="preserve"> 5 * (SUMPRODUCT( (M$6:N$6=1) * (M36:N36="Y") * 2 ) + SUMPRODUCT( (M$6:N$6=2) * (M36:N36="Y") * 1 ) +SUMPRODUCT( (M$6:N$6=3) * (M36:N36="Y") * 1 ) + SUMPRODUCT( (M$6:N$6=4) * (M36:N36="N") * 1 ) +SUMPRODUCT( (M$6:N$6=5) * (M36:N36="N") * 2 ))
+ (SUMPRODUCT( (X$6:AC$6=1) * (X36:AC36="Y") * 2 ) +SUMPRODUCT( (X$6:AC$6=2) * (X36:AC36="Y") * 1 ) +SUMPRODUCT( (X$6:AC$6=3) * (X36:AC36="Y") * 1 ) +SUMPRODUCT( (X$6:AC$6=4) * (X36:AC36="N") * 1 ) +SUMPRODUCT( (X$6:AC$6=5) * (X36:AC36="N") * 2 ))</f>
        <v>17</v>
      </c>
      <c r="BZ36" s="3">
        <f>COUNTA(M36:N36)+COUNTA(X36:AC36)</f>
        <v>8</v>
      </c>
      <c r="CA36" s="3">
        <f xml:space="preserve"> 5 * (SUMPRODUCT( (O$6:R$6=1)*((O36:R36="Y") + (O36:R36="N")) * 2 ) +SUMPRODUCT( (O$6:R$6=2) * ((O36:R36="Y") + (O36:R36="N")) * 1 ) + SUMPRODUCT( (O$6:R$6=3)*((O36:R36="Y")+(O36:R36="N"))*1 ) +SUMPRODUCT( (O$6:R$6=4 ) * ((O36:R36="Y") + (O36:R36="N")) * 1 )+SUMPRODUCT( (O$6:R$6=5) * ((O36:R36="Y")+(O36:R36="N")) * 2 ))
+1*(SUMPRODUCT( (AD$6:AQ$6=1) * ((AD36:AQ36="Y") + (AD36:AQ36="N")) * 2 ) +SUMPRODUCT( (AD$6:AQ$6=2 ) * ((AD36:AQ36="Y") + (AD36:AQ36="N")) * 1 ) +SUMPRODUCT( (AD$6:AQ$6=3) * ((AD36:AQ36="Y") + (AD36:AQ36="N")) * 1 ) +SUMPRODUCT( (AD$6:AQ$6=4) * ((AD36:AQ36="Y") + (AD36:AQ36="N")) * 1 ) + SUMPRODUCT( (AD$6:AQ$6=5) * ((AD36:AQ36="Y") + (AD36:AQ36="N")) * 2 ))</f>
        <v>37</v>
      </c>
      <c r="CB36" s="3">
        <f xml:space="preserve"> 5 * (SUMPRODUCT( (O$6:R$6=1) * (O36:R36="Y") * 2 ) + SUMPRODUCT( (O$6:R$6=2) * (O36:R36="Y") * 1 ) +SUMPRODUCT( (O$6:R$6=3) * (O36:R36="Y") * 1 ) + SUMPRODUCT( (O$6:R$6=4) * (O36:R36="N") * 1 ) +SUMPRODUCT( (O$6:R$6=5) * (O36:R36="N") * 2 ))
+ (SUMPRODUCT( (AD$6:AQ$6=1) * (AD36:AQ36="Y") * 2 ) +SUMPRODUCT( (AD$6:AQ$6=2) * (AD36:AQ36="Y") * 1 ) +SUMPRODUCT( (AD$6:AQ$6=3) * (AD36:AQ36="Y") * 1 ) +SUMPRODUCT( (AD$6:AQ$6=4) * (AD36:AQ36="N") * 1 ) +SUMPRODUCT( (AD$6:AQ$6=5) * (AD36:AQ36="N") * 2 ))</f>
        <v>27</v>
      </c>
      <c r="CC36" s="3">
        <f>COUNTA(O36:R36)+COUNTA(AD36:AQ36)</f>
        <v>18</v>
      </c>
      <c r="CD36" s="3">
        <f>1*(SUMPRODUCT( (AR$6:AY$6=1) * ((AR36:AY36="Y") + (AR36:AY36="N")) * 2 ) +SUMPRODUCT( (AR$6:AY$6=2 ) * ((AR36:AY36="Y") + (AR36:AY36="N")) * 1 ) +SUMPRODUCT( (AR$6:AY$6=3) * ((AR36:AY36="Y") + (AR36:AY36="N")) * 1 ) +SUMPRODUCT( (AR$6:AY$6=4) * ((AR36:AY36="Y") + (AR36:AY36="N")) * 1 ) + SUMPRODUCT( (AR$6:AY$6=5) * ((AR36:AY36="Y") + (AR36:AY36="N")) * 2 ))</f>
        <v>8</v>
      </c>
      <c r="CE36" s="3">
        <f>(SUMPRODUCT( (AR$6:AY$6=1) * (AR36:AY36="Y") * 2 ) +SUMPRODUCT( (AR$6:AY$6=2) * (AR36:AY36="Y") * 1 ) +SUMPRODUCT( (AR$6:AY$6=3) * (AR36:AY36="Y") * 1 ) +SUMPRODUCT( (AR$6:AY$6=4) * (AR36:AY36="N") * 1 ) +SUMPRODUCT( (AR$6:AY$6=5) * (AR36:AY36="N") * 2 ))</f>
        <v>8</v>
      </c>
      <c r="CF36" s="3">
        <f>COUNTA(AR36:AY36)</f>
        <v>8</v>
      </c>
      <c r="CG36" s="3" cm="1">
        <f t="array" ref="CG36">5*(SUMPRODUCT((S$6=1)*((S36="Y")+(S36="N"))*2)+SUMPRODUCT((S$6=2)*((S36="Y")+(S36="N"))*1)+SUMPRODUCT((S$6=3)*((S36="Y")+(S36="N"))*1)+SUMPRODUCT((S$6=4)*((S36="Y")+(S36="N"))*1)+SUMPRODUCT((S$6=5)*((S36="Y")+(S36="N"))*2))+1*(SUMPRODUCT((AZ$6:BI$6=1)*((AZ36:BI36="Y")+(AZ36:BI36="N"))*2)+SUMPRODUCT((AZ$6:BI$6=2)*((AZ36:BI36="Y")+(AZ36:BI36="N"))*1)+SUMPRODUCT((AZ$6:BI$6=3)*((AZ36:BI36="Y")+(AZ36:BI36="N"))*1)+SUMPRODUCT((AZ$6:BI$6=4)*((AZ36:BI36="Y")+(AZ36:BI36="N"))*1)+SUMPRODUCT((AZ$6:BI$6=5)*((AZ36:BI36="Y")+(AZ36:BI36="N"))*2))</f>
        <v>15</v>
      </c>
      <c r="CH36" s="3" cm="1">
        <f t="array" ref="CH36">5*(SUMPRODUCT((S$6=1)*(S36="Y")*2)+SUMPRODUCT((S$6=2)*(S36="Y")*1)+SUMPRODUCT((S$6=3)*(S36="Y")*1)+SUMPRODUCT((S$6=4)*(S36="N")*1)+SUMPRODUCT((S$6=5)*(S36="N")*2))+(SUMPRODUCT((AZ$6:BI$6=1)*(AZ36:BI36="Y")*2)+SUMPRODUCT((AZ$6:BI$6=2)*(AZ36:BI36="Y")*1)+SUMPRODUCT((AZ$6:BI$6=3)*(AZ36:BI36="Y")*1)+SUMPRODUCT((AZ$6:BI$6=4)*(AZ36:BI36="N")*1)+SUMPRODUCT((AZ$6:BI$6=5)*(AZ36:BI36="N")*2))</f>
        <v>15</v>
      </c>
      <c r="CI36" s="3">
        <f>COUNTA(S36)+COUNTA(AZ36:BI36)</f>
        <v>11</v>
      </c>
      <c r="CJ36" s="3" cm="1">
        <f t="array" ref="CJ36">5*(SUMPRODUCT((T$6:V$6=1)*((T36:V36="Y")+(T36:V36="N"))*2)+SUMPRODUCT((T$6:V$6=2)*((T36:V36="Y")+(T36:V36="N"))*1)+SUMPRODUCT((T$6:V$6=3)*((T36:V36="Y")+(T36:V36="N"))*1)+SUMPRODUCT((T$6:V$6=4)*((T36:V36="Y")+(T36:V36="N"))*1)+SUMPRODUCT((T$6:V$6=5)*((T36:V36="Y")+(T36:V36="N"))*2))+1*(SUMPRODUCT((BJ$6:BQ$6=1)*((BJ36:BQ36="Y")+(BJ36:BQ36="N"))*2)+SUMPRODUCT((BJ$6:BQ$6=2)*((BJ36:BQ36="Y")+(BJ36:BQ36="N"))*1)+SUMPRODUCT((BJ$6:BQ$6=3)*((BJ36:BQ36="Y")+(BJ36:BQ36="N"))*1)+SUMPRODUCT((BJ$6:BQ$6=4)*((BJ36:BQ36="Y")+(BJ36:BQ36="N"))*1)+SUMPRODUCT((BJ$6:BQ$6=5)*((BJ36:BQ36="Y")+(BJ36:BQ36="N"))*2))</f>
        <v>19</v>
      </c>
      <c r="CK36" s="3" cm="1">
        <f t="array" ref="CK36">5*(SUMPRODUCT((T$6:V$6=1)*(T36:V36="Y")*2)+SUMPRODUCT((T$6:V$6=2)*(T36:V36="Y")*1)+SUMPRODUCT((T$6:V$6=3)*(T36:V36="Y")*1)+SUMPRODUCT((T$6:V$6=4)*(T36:V36="N")*1)+SUMPRODUCT((T$6:V$6=5)*(T36:V36="N")*2))+(SUMPRODUCT((BJ$6:BQ$6=1)*(BJ36:BQ36="Y")*2)+SUMPRODUCT((BJ$6:BQ$6=2)*(BJ36:BQ36="Y")*1)+SUMPRODUCT((BJ$6:BQ$6=3)*(BJ36:BQ36="Y")*1)+SUMPRODUCT((BJ$6:BQ$6=4)*(BJ36:BQ36="N")*1)+SUMPRODUCT((BJ$6:BQ$6=5)*(BJ36:BQ36="N")*2))</f>
        <v>19</v>
      </c>
      <c r="CL36" s="3">
        <f t="shared" si="4"/>
        <v>11</v>
      </c>
      <c r="CM36" s="19" t="e">
        <f>SUM(COUNTIF(M36, $H$128)*$H$137)+(COUNTIF(M36, $H$129)*$H$137)+(COUNTIF(#REF!, $H$128)*$H$135)+(COUNTIF(#REF!, $H$129)*$H$135)</f>
        <v>#REF!</v>
      </c>
      <c r="CN36" s="19" t="e">
        <f>SUM(COUNTIF(M36, $H$128)*$H$137)+(COUNTIF(#REF!, $H$128)*$H$135)</f>
        <v>#REF!</v>
      </c>
      <c r="CO36" s="19">
        <f>COUNTA(M36)+COUNTA(#REF!)</f>
        <v>2</v>
      </c>
      <c r="CP36" s="19" t="e">
        <f>SUM(COUNTIF(M36, $H$128)*$H$137)+(COUNTIF(M36, $H$129)*$H$137)+(COUNTIF(#REF!, $H$128)*$H$135)+(COUNTIF(#REF!, $H$129)*$H$135)</f>
        <v>#REF!</v>
      </c>
      <c r="CQ36" s="19" t="e">
        <f>SUM(COUNTIF(M36, $H$128)*$H$137)+(COUNTIF(#REF!, $H$128)*$H$135)</f>
        <v>#REF!</v>
      </c>
      <c r="CR36" s="19">
        <f>COUNTA(M36)+COUNTA(#REF!)</f>
        <v>2</v>
      </c>
    </row>
    <row r="37" spans="1:96" ht="15.75" customHeight="1" thickBot="1" x14ac:dyDescent="0.25">
      <c r="A37" s="14">
        <f>SUM((BT37/BS37)*100)</f>
        <v>90</v>
      </c>
      <c r="B37" s="14">
        <f t="shared" si="5"/>
        <v>100</v>
      </c>
      <c r="C37" s="14">
        <f t="shared" si="6"/>
        <v>74.358974358974365</v>
      </c>
      <c r="D37" s="14">
        <f t="shared" si="7"/>
        <v>100</v>
      </c>
      <c r="E37" s="14">
        <f t="shared" si="1"/>
        <v>100</v>
      </c>
      <c r="F37" s="14">
        <f t="shared" si="2"/>
        <v>100</v>
      </c>
      <c r="G37" s="14"/>
      <c r="H37" s="3" t="s">
        <v>41</v>
      </c>
      <c r="I37" s="3" t="s">
        <v>114</v>
      </c>
      <c r="J37" s="3" t="s">
        <v>48</v>
      </c>
      <c r="K37" s="17" t="s">
        <v>67</v>
      </c>
      <c r="L37" s="18" t="s">
        <v>45</v>
      </c>
      <c r="M37" s="3" t="s">
        <v>46</v>
      </c>
      <c r="N37" s="3" t="s">
        <v>46</v>
      </c>
      <c r="O37" s="3" t="s">
        <v>46</v>
      </c>
      <c r="P37" s="3" t="s">
        <v>46</v>
      </c>
      <c r="Q37" s="3" t="s">
        <v>46</v>
      </c>
      <c r="R37" s="3" t="s">
        <v>46</v>
      </c>
      <c r="S37" s="3" t="s">
        <v>46</v>
      </c>
      <c r="T37" s="3" t="s">
        <v>46</v>
      </c>
      <c r="U37" s="3" t="s">
        <v>46</v>
      </c>
      <c r="V37" s="3" t="s">
        <v>46</v>
      </c>
      <c r="W37" s="3" t="s">
        <v>46</v>
      </c>
      <c r="X37" s="3" t="s">
        <v>58</v>
      </c>
      <c r="Y37" s="3" t="s">
        <v>58</v>
      </c>
      <c r="Z37" s="3" t="s">
        <v>46</v>
      </c>
      <c r="AA37" s="3" t="s">
        <v>46</v>
      </c>
      <c r="AB37" s="3" t="s">
        <v>46</v>
      </c>
      <c r="AC37" s="3" t="s">
        <v>46</v>
      </c>
      <c r="AD37" s="3" t="s">
        <v>46</v>
      </c>
      <c r="AE37" s="3" t="s">
        <v>46</v>
      </c>
      <c r="AF37" s="3" t="s">
        <v>46</v>
      </c>
      <c r="AG37" s="3" t="s">
        <v>46</v>
      </c>
      <c r="AH37" s="3" t="s">
        <v>46</v>
      </c>
      <c r="AI37" s="3" t="s">
        <v>46</v>
      </c>
      <c r="AJ37" s="3" t="s">
        <v>46</v>
      </c>
      <c r="AK37" s="3" t="s">
        <v>46</v>
      </c>
      <c r="AL37" s="3" t="s">
        <v>46</v>
      </c>
      <c r="AM37" s="3" t="s">
        <v>46</v>
      </c>
      <c r="AN37" s="3" t="s">
        <v>58</v>
      </c>
      <c r="AO37" s="3" t="s">
        <v>46</v>
      </c>
      <c r="AP37" s="3" t="s">
        <v>46</v>
      </c>
      <c r="AQ37" s="3" t="s">
        <v>46</v>
      </c>
      <c r="AR37" s="3" t="s">
        <v>46</v>
      </c>
      <c r="AS37" s="3" t="s">
        <v>46</v>
      </c>
      <c r="AT37" s="3" t="s">
        <v>46</v>
      </c>
      <c r="AU37" s="3" t="s">
        <v>46</v>
      </c>
      <c r="AV37" s="3" t="s">
        <v>46</v>
      </c>
      <c r="AW37" s="3" t="s">
        <v>46</v>
      </c>
      <c r="AX37" s="3" t="s">
        <v>46</v>
      </c>
      <c r="AY37" s="3" t="s">
        <v>46</v>
      </c>
      <c r="AZ37" s="3" t="s">
        <v>46</v>
      </c>
      <c r="BA37" s="3" t="s">
        <v>46</v>
      </c>
      <c r="BB37" s="3" t="s">
        <v>46</v>
      </c>
      <c r="BC37" s="3" t="s">
        <v>46</v>
      </c>
      <c r="BD37" s="3" t="s">
        <v>46</v>
      </c>
      <c r="BE37" s="3" t="s">
        <v>46</v>
      </c>
      <c r="BF37" s="3" t="s">
        <v>46</v>
      </c>
      <c r="BG37" s="3" t="s">
        <v>46</v>
      </c>
      <c r="BH37" s="3" t="s">
        <v>46</v>
      </c>
      <c r="BI37" s="3" t="s">
        <v>46</v>
      </c>
      <c r="BJ37" s="3" t="s">
        <v>46</v>
      </c>
      <c r="BK37" s="3" t="s">
        <v>46</v>
      </c>
      <c r="BL37" s="3" t="s">
        <v>46</v>
      </c>
      <c r="BM37" s="3" t="s">
        <v>46</v>
      </c>
      <c r="BN37" s="3" t="s">
        <v>46</v>
      </c>
      <c r="BO37" s="3" t="s">
        <v>46</v>
      </c>
      <c r="BP37" s="3" t="s">
        <v>46</v>
      </c>
      <c r="BQ37" s="3" t="s">
        <v>46</v>
      </c>
      <c r="BR37" s="3" t="s">
        <v>46</v>
      </c>
      <c r="BS37" s="3" cm="1">
        <f t="array" ref="BS37" xml:space="preserve"> 5 * (SUMPRODUCT( (M$6:V$6=1)*((M37:V37="Y") + (M37:V37="N")) * 2 ) +SUMPRODUCT( (M$6:V$6=2) * ((M37:V37="Y") + (M37:V37="N")) * 1 ) + SUMPRODUCT( (M$6:V$6=3)*((M37:V37="Y")+(M37:V37="N"))*1 ) +SUMPRODUCT( (M$6:V$6=4 ) * ((M37:V37="Y") + (M37:V37="N")) * 1 )+SUMPRODUCT( (M$6:V$6=5) * ((M37:V37="Y")+(M37:V37="N")) * 2 ))+1*(SUMPRODUCT( (X$6:BQ$6=1) * ((X37:BQ37="Y") + (X37:BQ37="N")) * 2 ) +SUMPRODUCT( (X$6:BQ$6=2 ) * ((X37:BQ37="Y") + (X37:BQ37="N")) * 1 ) +SUMPRODUCT( (X$6:BQ$6=3) * ((X37:BQ37="Y") + (X37:BQ37="N")) * 1 ) +SUMPRODUCT( (X$6:BQ$6=4) * ((X37:BQ37="Y") + (X37:BQ37="N")) * 1 ) + SUMPRODUCT( (X$6:BQ$6=5) * ((X37:BQ37="Y") + (X37:BQ37="N")) * 2 ))</f>
        <v>100</v>
      </c>
      <c r="BT37" s="3" cm="1">
        <f t="array" ref="BT37" xml:space="preserve"> 5 * (SUMPRODUCT( (M$6:V$6=1) * (M37:V37="Y") * 2 ) + SUMPRODUCT( (M$6:V$6=2) * (M37:V37="Y") * 1 ) +SUMPRODUCT( (M$6:V$6=3) * (M37:V37="Y") * 1 ) + SUMPRODUCT( (M$6:V$6=4) * (M37:V37="N") * 1 ) +SUMPRODUCT( (M$6:V$6=5) * (M37:V37="N") * 2 ))
+ (SUMPRODUCT( (X$6:BQ$6=1) * (X37:BQ37="Y") * 2 ) +SUMPRODUCT( (X$6:BQ$6=2) * (X37:BQ37="Y") * 1 ) +SUMPRODUCT( (X$6:BQ$6=3) * (X37:BQ37="Y") * 1 ) +SUMPRODUCT( (X$6:BQ$6=4) * (X37:BQ37="N") * 1 ) +SUMPRODUCT( (X$6:BQ$6=5) * (X37:BQ37="N") * 2 ))</f>
        <v>90</v>
      </c>
      <c r="BU37" s="3">
        <f t="shared" si="3"/>
        <v>3</v>
      </c>
      <c r="BV37" s="3">
        <f t="shared" si="0"/>
        <v>1</v>
      </c>
      <c r="BX37" s="3">
        <f xml:space="preserve"> 5 * (SUMPRODUCT( (M$6:N$6=1)*((M37:N37="Y") + (M37:N37="N")) * 2 ) +SUMPRODUCT( (M$6:N$6=2) * ((M37:N37="Y") + (M37:N37="N")) * 1 ) + SUMPRODUCT( (M$6:N$6=3)*((M37:N37="Y")+(M37:N37="N"))*1 ) +SUMPRODUCT( (M$6:N$6=4 ) * ((M37:N37="Y") + (M37:N37="N")) * 1 )+SUMPRODUCT( (M$6:N$6=5) * ((M37:N37="Y")+(M37:N37="N")) * 2 ))+1*(SUMPRODUCT( (X$6:AC$6=1) * ((X37:AC37="Y") + (X37:AC37="N")) * 2 ) +SUMPRODUCT( (X$6:AC$6=2 ) * ((X37:AC37="Y") + (X37:AC37="N")) * 1 ) +SUMPRODUCT( (X$6:AC$6=3) * ((X37:AC37="Y") + (X37:AC37="N")) * 1 ) +SUMPRODUCT( (X$6:AC$6=4) * ((X37:AC37="Y") + (X37:AC37="N")) * 1 ) + SUMPRODUCT( (X$6:AC$6=5) * ((X37:AC37="Y") + (X37:AC37="N")) * 2 ))</f>
        <v>14</v>
      </c>
      <c r="BY37" s="3">
        <f xml:space="preserve"> 5 * (SUMPRODUCT( (M$6:N$6=1) * (M37:N37="Y") * 2 ) + SUMPRODUCT( (M$6:N$6=2) * (M37:N37="Y") * 1 ) +SUMPRODUCT( (M$6:N$6=3) * (M37:N37="Y") * 1 ) + SUMPRODUCT( (M$6:N$6=4) * (M37:N37="N") * 1 ) +SUMPRODUCT( (M$6:N$6=5) * (M37:N37="N") * 2 ))
+ (SUMPRODUCT( (X$6:AC$6=1) * (X37:AC37="Y") * 2 ) +SUMPRODUCT( (X$6:AC$6=2) * (X37:AC37="Y") * 1 ) +SUMPRODUCT( (X$6:AC$6=3) * (X37:AC37="Y") * 1 ) +SUMPRODUCT( (X$6:AC$6=4) * (X37:AC37="N") * 1 ) +SUMPRODUCT( (X$6:AC$6=5) * (X37:AC37="N") * 2 ))</f>
        <v>14</v>
      </c>
      <c r="BZ37" s="3">
        <f>COUNTA(M37:N37)+COUNTA(X37:AC37)</f>
        <v>8</v>
      </c>
      <c r="CA37" s="3">
        <f xml:space="preserve"> 5 * (SUMPRODUCT( (O$6:R$6=1)*((O37:R37="Y") + (O37:R37="N")) * 2 ) +SUMPRODUCT( (O$6:R$6=2) * ((O37:R37="Y") + (O37:R37="N")) * 1 ) + SUMPRODUCT( (O$6:R$6=3)*((O37:R37="Y")+(O37:R37="N"))*1 ) +SUMPRODUCT( (O$6:R$6=4 ) * ((O37:R37="Y") + (O37:R37="N")) * 1 )+SUMPRODUCT( (O$6:R$6=5) * ((O37:R37="Y")+(O37:R37="N")) * 2 ))
+1*(SUMPRODUCT( (AD$6:AQ$6=1) * ((AD37:AQ37="Y") + (AD37:AQ37="N")) * 2 ) +SUMPRODUCT( (AD$6:AQ$6=2 ) * ((AD37:AQ37="Y") + (AD37:AQ37="N")) * 1 ) +SUMPRODUCT( (AD$6:AQ$6=3) * ((AD37:AQ37="Y") + (AD37:AQ37="N")) * 1 ) +SUMPRODUCT( (AD$6:AQ$6=4) * ((AD37:AQ37="Y") + (AD37:AQ37="N")) * 1 ) + SUMPRODUCT( (AD$6:AQ$6=5) * ((AD37:AQ37="Y") + (AD37:AQ37="N")) * 2 ))</f>
        <v>39</v>
      </c>
      <c r="CB37" s="3">
        <f xml:space="preserve"> 5 * (SUMPRODUCT( (O$6:R$6=1) * (O37:R37="Y") * 2 ) + SUMPRODUCT( (O$6:R$6=2) * (O37:R37="Y") * 1 ) +SUMPRODUCT( (O$6:R$6=3) * (O37:R37="Y") * 1 ) + SUMPRODUCT( (O$6:R$6=4) * (O37:R37="N") * 1 ) +SUMPRODUCT( (O$6:R$6=5) * (O37:R37="N") * 2 ))
+ (SUMPRODUCT( (AD$6:AQ$6=1) * (AD37:AQ37="Y") * 2 ) +SUMPRODUCT( (AD$6:AQ$6=2) * (AD37:AQ37="Y") * 1 ) +SUMPRODUCT( (AD$6:AQ$6=3) * (AD37:AQ37="Y") * 1 ) +SUMPRODUCT( (AD$6:AQ$6=4) * (AD37:AQ37="N") * 1 ) +SUMPRODUCT( (AD$6:AQ$6=5) * (AD37:AQ37="N") * 2 ))</f>
        <v>29</v>
      </c>
      <c r="CC37" s="3">
        <f>COUNTA(O37:R37)+COUNTA(AD37:AQ37)</f>
        <v>18</v>
      </c>
      <c r="CD37" s="3">
        <f>1*(SUMPRODUCT( (AR$6:AY$6=1) * ((AR37:AY37="Y") + (AR37:AY37="N")) * 2 ) +SUMPRODUCT( (AR$6:AY$6=2 ) * ((AR37:AY37="Y") + (AR37:AY37="N")) * 1 ) +SUMPRODUCT( (AR$6:AY$6=3) * ((AR37:AY37="Y") + (AR37:AY37="N")) * 1 ) +SUMPRODUCT( (AR$6:AY$6=4) * ((AR37:AY37="Y") + (AR37:AY37="N")) * 1 ) + SUMPRODUCT( (AR$6:AY$6=5) * ((AR37:AY37="Y") + (AR37:AY37="N")) * 2 ))</f>
        <v>8</v>
      </c>
      <c r="CE37" s="3">
        <f>(SUMPRODUCT( (AR$6:AY$6=1) * (AR37:AY37="Y") * 2 ) +SUMPRODUCT( (AR$6:AY$6=2) * (AR37:AY37="Y") * 1 ) +SUMPRODUCT( (AR$6:AY$6=3) * (AR37:AY37="Y") * 1 ) +SUMPRODUCT( (AR$6:AY$6=4) * (AR37:AY37="N") * 1 ) +SUMPRODUCT( (AR$6:AY$6=5) * (AR37:AY37="N") * 2 ))</f>
        <v>8</v>
      </c>
      <c r="CF37" s="3">
        <f>COUNTA(AR37:AY37)</f>
        <v>8</v>
      </c>
      <c r="CG37" s="3" cm="1">
        <f t="array" ref="CG37">5*(SUMPRODUCT((S$6=1)*((S37="Y")+(S37="N"))*2)+SUMPRODUCT((S$6=2)*((S37="Y")+(S37="N"))*1)+SUMPRODUCT((S$6=3)*((S37="Y")+(S37="N"))*1)+SUMPRODUCT((S$6=4)*((S37="Y")+(S37="N"))*1)+SUMPRODUCT((S$6=5)*((S37="Y")+(S37="N"))*2))+1*(SUMPRODUCT((AZ$6:BI$6=1)*((AZ37:BI37="Y")+(AZ37:BI37="N"))*2)+SUMPRODUCT((AZ$6:BI$6=2)*((AZ37:BI37="Y")+(AZ37:BI37="N"))*1)+SUMPRODUCT((AZ$6:BI$6=3)*((AZ37:BI37="Y")+(AZ37:BI37="N"))*1)+SUMPRODUCT((AZ$6:BI$6=4)*((AZ37:BI37="Y")+(AZ37:BI37="N"))*1)+SUMPRODUCT((AZ$6:BI$6=5)*((AZ37:BI37="Y")+(AZ37:BI37="N"))*2))</f>
        <v>15</v>
      </c>
      <c r="CH37" s="3" cm="1">
        <f t="array" ref="CH37">5*(SUMPRODUCT((S$6=1)*(S37="Y")*2)+SUMPRODUCT((S$6=2)*(S37="Y")*1)+SUMPRODUCT((S$6=3)*(S37="Y")*1)+SUMPRODUCT((S$6=4)*(S37="N")*1)+SUMPRODUCT((S$6=5)*(S37="N")*2))+(SUMPRODUCT((AZ$6:BI$6=1)*(AZ37:BI37="Y")*2)+SUMPRODUCT((AZ$6:BI$6=2)*(AZ37:BI37="Y")*1)+SUMPRODUCT((AZ$6:BI$6=3)*(AZ37:BI37="Y")*1)+SUMPRODUCT((AZ$6:BI$6=4)*(AZ37:BI37="N")*1)+SUMPRODUCT((AZ$6:BI$6=5)*(AZ37:BI37="N")*2))</f>
        <v>15</v>
      </c>
      <c r="CI37" s="3">
        <f>COUNTA(S37)+COUNTA(AZ37:BI37)</f>
        <v>11</v>
      </c>
      <c r="CJ37" s="3" cm="1">
        <f t="array" ref="CJ37">5*(SUMPRODUCT((T$6:V$6=1)*((T37:V37="Y")+(T37:V37="N"))*2)+SUMPRODUCT((T$6:V$6=2)*((T37:V37="Y")+(T37:V37="N"))*1)+SUMPRODUCT((T$6:V$6=3)*((T37:V37="Y")+(T37:V37="N"))*1)+SUMPRODUCT((T$6:V$6=4)*((T37:V37="Y")+(T37:V37="N"))*1)+SUMPRODUCT((T$6:V$6=5)*((T37:V37="Y")+(T37:V37="N"))*2))+1*(SUMPRODUCT((BJ$6:BQ$6=1)*((BJ37:BQ37="Y")+(BJ37:BQ37="N"))*2)+SUMPRODUCT((BJ$6:BQ$6=2)*((BJ37:BQ37="Y")+(BJ37:BQ37="N"))*1)+SUMPRODUCT((BJ$6:BQ$6=3)*((BJ37:BQ37="Y")+(BJ37:BQ37="N"))*1)+SUMPRODUCT((BJ$6:BQ$6=4)*((BJ37:BQ37="Y")+(BJ37:BQ37="N"))*1)+SUMPRODUCT((BJ$6:BQ$6=5)*((BJ37:BQ37="Y")+(BJ37:BQ37="N"))*2))</f>
        <v>24</v>
      </c>
      <c r="CK37" s="3" cm="1">
        <f t="array" ref="CK37">5*(SUMPRODUCT((T$6:V$6=1)*(T37:V37="Y")*2)+SUMPRODUCT((T$6:V$6=2)*(T37:V37="Y")*1)+SUMPRODUCT((T$6:V$6=3)*(T37:V37="Y")*1)+SUMPRODUCT((T$6:V$6=4)*(T37:V37="N")*1)+SUMPRODUCT((T$6:V$6=5)*(T37:V37="N")*2))+(SUMPRODUCT((BJ$6:BQ$6=1)*(BJ37:BQ37="Y")*2)+SUMPRODUCT((BJ$6:BQ$6=2)*(BJ37:BQ37="Y")*1)+SUMPRODUCT((BJ$6:BQ$6=3)*(BJ37:BQ37="Y")*1)+SUMPRODUCT((BJ$6:BQ$6=4)*(BJ37:BQ37="N")*1)+SUMPRODUCT((BJ$6:BQ$6=5)*(BJ37:BQ37="N")*2))</f>
        <v>24</v>
      </c>
      <c r="CL37" s="3">
        <f t="shared" si="4"/>
        <v>11</v>
      </c>
      <c r="CM37" s="19" t="e">
        <f>SUM(COUNTIF(M37, $H$128)*$H$137)+(COUNTIF(M37, $H$129)*$H$137)+(COUNTIF(#REF!, $H$128)*$H$135)+(COUNTIF(#REF!, $H$129)*$H$135)</f>
        <v>#REF!</v>
      </c>
      <c r="CN37" s="19" t="e">
        <f>SUM(COUNTIF(M37, $H$128)*$H$137)+(COUNTIF(#REF!, $H$128)*$H$135)</f>
        <v>#REF!</v>
      </c>
      <c r="CO37" s="19">
        <f>COUNTA(M37)+COUNTA(#REF!)</f>
        <v>2</v>
      </c>
      <c r="CP37" s="19" t="e">
        <f>SUM(COUNTIF(M37, $H$128)*$H$137)+(COUNTIF(M37, $H$129)*$H$137)+(COUNTIF(#REF!, $H$128)*$H$135)+(COUNTIF(#REF!, $H$129)*$H$135)</f>
        <v>#REF!</v>
      </c>
      <c r="CQ37" s="19" t="e">
        <f>SUM(COUNTIF(M37, $H$128)*$H$137)+(COUNTIF(#REF!, $H$128)*$H$135)</f>
        <v>#REF!</v>
      </c>
      <c r="CR37" s="19">
        <f>COUNTA(M37)+COUNTA(#REF!)</f>
        <v>2</v>
      </c>
    </row>
    <row r="38" spans="1:96" ht="15.75" customHeight="1" thickBot="1" x14ac:dyDescent="0.25">
      <c r="A38" s="14">
        <f>SUM((BT38/BS38)*100)</f>
        <v>90.291262135922338</v>
      </c>
      <c r="B38" s="14">
        <f t="shared" si="5"/>
        <v>100</v>
      </c>
      <c r="C38" s="14">
        <f t="shared" si="6"/>
        <v>75</v>
      </c>
      <c r="D38" s="14">
        <f t="shared" si="7"/>
        <v>100</v>
      </c>
      <c r="E38" s="14">
        <f t="shared" si="1"/>
        <v>100</v>
      </c>
      <c r="F38" s="14">
        <f t="shared" si="2"/>
        <v>100</v>
      </c>
      <c r="G38" s="14"/>
      <c r="H38" s="3" t="s">
        <v>41</v>
      </c>
      <c r="I38" s="3" t="s">
        <v>115</v>
      </c>
      <c r="J38" s="3" t="s">
        <v>116</v>
      </c>
      <c r="K38" s="17" t="s">
        <v>117</v>
      </c>
      <c r="L38" s="18" t="s">
        <v>45</v>
      </c>
      <c r="M38" s="3" t="s">
        <v>46</v>
      </c>
      <c r="N38" s="3" t="s">
        <v>46</v>
      </c>
      <c r="O38" s="3" t="s">
        <v>46</v>
      </c>
      <c r="P38" s="3" t="s">
        <v>46</v>
      </c>
      <c r="Q38" s="3" t="s">
        <v>46</v>
      </c>
      <c r="R38" s="3" t="s">
        <v>46</v>
      </c>
      <c r="S38" s="3" t="s">
        <v>46</v>
      </c>
      <c r="T38" s="3" t="s">
        <v>46</v>
      </c>
      <c r="U38" s="3" t="s">
        <v>46</v>
      </c>
      <c r="V38" s="3" t="s">
        <v>46</v>
      </c>
      <c r="W38" s="3" t="s">
        <v>46</v>
      </c>
      <c r="X38" s="3" t="s">
        <v>46</v>
      </c>
      <c r="Y38" s="3" t="s">
        <v>46</v>
      </c>
      <c r="Z38" s="3" t="s">
        <v>46</v>
      </c>
      <c r="AA38" s="3" t="s">
        <v>46</v>
      </c>
      <c r="AB38" s="3" t="s">
        <v>46</v>
      </c>
      <c r="AC38" s="3" t="s">
        <v>46</v>
      </c>
      <c r="AD38" s="3" t="s">
        <v>46</v>
      </c>
      <c r="AE38" s="3" t="s">
        <v>46</v>
      </c>
      <c r="AF38" s="3" t="s">
        <v>46</v>
      </c>
      <c r="AG38" s="3" t="s">
        <v>46</v>
      </c>
      <c r="AH38" s="3" t="s">
        <v>46</v>
      </c>
      <c r="AI38" s="3" t="s">
        <v>46</v>
      </c>
      <c r="AJ38" s="3" t="s">
        <v>46</v>
      </c>
      <c r="AK38" s="3" t="s">
        <v>46</v>
      </c>
      <c r="AL38" s="3" t="s">
        <v>46</v>
      </c>
      <c r="AM38" s="3" t="s">
        <v>46</v>
      </c>
      <c r="AN38" s="3" t="s">
        <v>46</v>
      </c>
      <c r="AO38" s="3" t="s">
        <v>46</v>
      </c>
      <c r="AP38" s="3" t="s">
        <v>46</v>
      </c>
      <c r="AQ38" s="3" t="s">
        <v>46</v>
      </c>
      <c r="AR38" s="3" t="s">
        <v>46</v>
      </c>
      <c r="AS38" s="3" t="s">
        <v>46</v>
      </c>
      <c r="AT38" s="3" t="s">
        <v>46</v>
      </c>
      <c r="AU38" s="3" t="s">
        <v>46</v>
      </c>
      <c r="AV38" s="3" t="s">
        <v>46</v>
      </c>
      <c r="AW38" s="3" t="s">
        <v>46</v>
      </c>
      <c r="AX38" s="3" t="s">
        <v>46</v>
      </c>
      <c r="AY38" s="3" t="s">
        <v>58</v>
      </c>
      <c r="AZ38" s="3" t="s">
        <v>46</v>
      </c>
      <c r="BA38" s="3" t="s">
        <v>46</v>
      </c>
      <c r="BB38" s="3" t="s">
        <v>46</v>
      </c>
      <c r="BC38" s="3" t="s">
        <v>46</v>
      </c>
      <c r="BD38" s="3" t="s">
        <v>46</v>
      </c>
      <c r="BE38" s="3" t="s">
        <v>46</v>
      </c>
      <c r="BF38" s="3" t="s">
        <v>46</v>
      </c>
      <c r="BG38" s="3" t="s">
        <v>46</v>
      </c>
      <c r="BH38" s="3" t="s">
        <v>46</v>
      </c>
      <c r="BI38" s="3" t="s">
        <v>46</v>
      </c>
      <c r="BJ38" s="3" t="s">
        <v>46</v>
      </c>
      <c r="BK38" s="3" t="s">
        <v>46</v>
      </c>
      <c r="BL38" s="3" t="s">
        <v>46</v>
      </c>
      <c r="BM38" s="3" t="s">
        <v>46</v>
      </c>
      <c r="BN38" s="3" t="s">
        <v>46</v>
      </c>
      <c r="BO38" s="3" t="s">
        <v>46</v>
      </c>
      <c r="BP38" s="3" t="s">
        <v>46</v>
      </c>
      <c r="BQ38" s="3" t="s">
        <v>46</v>
      </c>
      <c r="BR38" s="3" t="s">
        <v>46</v>
      </c>
      <c r="BS38" s="3" cm="1">
        <f t="array" ref="BS38" xml:space="preserve"> 5 * (SUMPRODUCT( (M$6:V$6=1)*((M38:V38="Y") + (M38:V38="N")) * 2 ) +SUMPRODUCT( (M$6:V$6=2) * ((M38:V38="Y") + (M38:V38="N")) * 1 ) + SUMPRODUCT( (M$6:V$6=3)*((M38:V38="Y")+(M38:V38="N"))*1 ) +SUMPRODUCT( (M$6:V$6=4 ) * ((M38:V38="Y") + (M38:V38="N")) * 1 )+SUMPRODUCT( (M$6:V$6=5) * ((M38:V38="Y")+(M38:V38="N")) * 2 ))+1*(SUMPRODUCT( (X$6:BQ$6=1) * ((X38:BQ38="Y") + (X38:BQ38="N")) * 2 ) +SUMPRODUCT( (X$6:BQ$6=2 ) * ((X38:BQ38="Y") + (X38:BQ38="N")) * 1 ) +SUMPRODUCT( (X$6:BQ$6=3) * ((X38:BQ38="Y") + (X38:BQ38="N")) * 1 ) +SUMPRODUCT( (X$6:BQ$6=4) * ((X38:BQ38="Y") + (X38:BQ38="N")) * 1 ) + SUMPRODUCT( (X$6:BQ$6=5) * ((X38:BQ38="Y") + (X38:BQ38="N")) * 2 ))</f>
        <v>103</v>
      </c>
      <c r="BT38" s="3" cm="1">
        <f t="array" ref="BT38" xml:space="preserve"> 5 * (SUMPRODUCT( (M$6:V$6=1) * (M38:V38="Y") * 2 ) + SUMPRODUCT( (M$6:V$6=2) * (M38:V38="Y") * 1 ) +SUMPRODUCT( (M$6:V$6=3) * (M38:V38="Y") * 1 ) + SUMPRODUCT( (M$6:V$6=4) * (M38:V38="N") * 1 ) +SUMPRODUCT( (M$6:V$6=5) * (M38:V38="N") * 2 ))
+ (SUMPRODUCT( (X$6:BQ$6=1) * (X38:BQ38="Y") * 2 ) +SUMPRODUCT( (X$6:BQ$6=2) * (X38:BQ38="Y") * 1 ) +SUMPRODUCT( (X$6:BQ$6=3) * (X38:BQ38="Y") * 1 ) +SUMPRODUCT( (X$6:BQ$6=4) * (X38:BQ38="N") * 1 ) +SUMPRODUCT( (X$6:BQ$6=5) * (X38:BQ38="N") * 2 ))</f>
        <v>93</v>
      </c>
      <c r="BU38" s="3">
        <f t="shared" si="3"/>
        <v>1</v>
      </c>
      <c r="BV38" s="3">
        <f t="shared" si="0"/>
        <v>1</v>
      </c>
      <c r="BX38" s="3">
        <f xml:space="preserve"> 5 * (SUMPRODUCT( (M$6:N$6=1)*((M38:N38="Y") + (M38:N38="N")) * 2 ) +SUMPRODUCT( (M$6:N$6=2) * ((M38:N38="Y") + (M38:N38="N")) * 1 ) + SUMPRODUCT( (M$6:N$6=3)*((M38:N38="Y")+(M38:N38="N"))*1 ) +SUMPRODUCT( (M$6:N$6=4 ) * ((M38:N38="Y") + (M38:N38="N")) * 1 )+SUMPRODUCT( (M$6:N$6=5) * ((M38:N38="Y")+(M38:N38="N")) * 2 ))+1*(SUMPRODUCT( (X$6:AC$6=1) * ((X38:AC38="Y") + (X38:AC38="N")) * 2 ) +SUMPRODUCT( (X$6:AC$6=2 ) * ((X38:AC38="Y") + (X38:AC38="N")) * 1 ) +SUMPRODUCT( (X$6:AC$6=3) * ((X38:AC38="Y") + (X38:AC38="N")) * 1 ) +SUMPRODUCT( (X$6:AC$6=4) * ((X38:AC38="Y") + (X38:AC38="N")) * 1 ) + SUMPRODUCT( (X$6:AC$6=5) * ((X38:AC38="Y") + (X38:AC38="N")) * 2 ))</f>
        <v>17</v>
      </c>
      <c r="BY38" s="3">
        <f xml:space="preserve"> 5 * (SUMPRODUCT( (M$6:N$6=1) * (M38:N38="Y") * 2 ) + SUMPRODUCT( (M$6:N$6=2) * (M38:N38="Y") * 1 ) +SUMPRODUCT( (M$6:N$6=3) * (M38:N38="Y") * 1 ) + SUMPRODUCT( (M$6:N$6=4) * (M38:N38="N") * 1 ) +SUMPRODUCT( (M$6:N$6=5) * (M38:N38="N") * 2 ))
+ (SUMPRODUCT( (X$6:AC$6=1) * (X38:AC38="Y") * 2 ) +SUMPRODUCT( (X$6:AC$6=2) * (X38:AC38="Y") * 1 ) +SUMPRODUCT( (X$6:AC$6=3) * (X38:AC38="Y") * 1 ) +SUMPRODUCT( (X$6:AC$6=4) * (X38:AC38="N") * 1 ) +SUMPRODUCT( (X$6:AC$6=5) * (X38:AC38="N") * 2 ))</f>
        <v>17</v>
      </c>
      <c r="BZ38" s="3">
        <f>COUNTA(M38:N38)+COUNTA(X38:AC38)</f>
        <v>8</v>
      </c>
      <c r="CA38" s="3">
        <f xml:space="preserve"> 5 * (SUMPRODUCT( (O$6:R$6=1)*((O38:R38="Y") + (O38:R38="N")) * 2 ) +SUMPRODUCT( (O$6:R$6=2) * ((O38:R38="Y") + (O38:R38="N")) * 1 ) + SUMPRODUCT( (O$6:R$6=3)*((O38:R38="Y")+(O38:R38="N"))*1 ) +SUMPRODUCT( (O$6:R$6=4 ) * ((O38:R38="Y") + (O38:R38="N")) * 1 )+SUMPRODUCT( (O$6:R$6=5) * ((O38:R38="Y")+(O38:R38="N")) * 2 ))
+1*(SUMPRODUCT( (AD$6:AQ$6=1) * ((AD38:AQ38="Y") + (AD38:AQ38="N")) * 2 ) +SUMPRODUCT( (AD$6:AQ$6=2 ) * ((AD38:AQ38="Y") + (AD38:AQ38="N")) * 1 ) +SUMPRODUCT( (AD$6:AQ$6=3) * ((AD38:AQ38="Y") + (AD38:AQ38="N")) * 1 ) +SUMPRODUCT( (AD$6:AQ$6=4) * ((AD38:AQ38="Y") + (AD38:AQ38="N")) * 1 ) + SUMPRODUCT( (AD$6:AQ$6=5) * ((AD38:AQ38="Y") + (AD38:AQ38="N")) * 2 ))</f>
        <v>40</v>
      </c>
      <c r="CB38" s="3">
        <f xml:space="preserve"> 5 * (SUMPRODUCT( (O$6:R$6=1) * (O38:R38="Y") * 2 ) + SUMPRODUCT( (O$6:R$6=2) * (O38:R38="Y") * 1 ) +SUMPRODUCT( (O$6:R$6=3) * (O38:R38="Y") * 1 ) + SUMPRODUCT( (O$6:R$6=4) * (O38:R38="N") * 1 ) +SUMPRODUCT( (O$6:R$6=5) * (O38:R38="N") * 2 ))
+ (SUMPRODUCT( (AD$6:AQ$6=1) * (AD38:AQ38="Y") * 2 ) +SUMPRODUCT( (AD$6:AQ$6=2) * (AD38:AQ38="Y") * 1 ) +SUMPRODUCT( (AD$6:AQ$6=3) * (AD38:AQ38="Y") * 1 ) +SUMPRODUCT( (AD$6:AQ$6=4) * (AD38:AQ38="N") * 1 ) +SUMPRODUCT( (AD$6:AQ$6=5) * (AD38:AQ38="N") * 2 ))</f>
        <v>30</v>
      </c>
      <c r="CC38" s="3">
        <f>COUNTA(O38:R38)+COUNTA(AD38:AQ38)</f>
        <v>18</v>
      </c>
      <c r="CD38" s="3">
        <f>1*(SUMPRODUCT( (AR$6:AY$6=1) * ((AR38:AY38="Y") + (AR38:AY38="N")) * 2 ) +SUMPRODUCT( (AR$6:AY$6=2 ) * ((AR38:AY38="Y") + (AR38:AY38="N")) * 1 ) +SUMPRODUCT( (AR$6:AY$6=3) * ((AR38:AY38="Y") + (AR38:AY38="N")) * 1 ) +SUMPRODUCT( (AR$6:AY$6=4) * ((AR38:AY38="Y") + (AR38:AY38="N")) * 1 ) + SUMPRODUCT( (AR$6:AY$6=5) * ((AR38:AY38="Y") + (AR38:AY38="N")) * 2 ))</f>
        <v>7</v>
      </c>
      <c r="CE38" s="3">
        <f>(SUMPRODUCT( (AR$6:AY$6=1) * (AR38:AY38="Y") * 2 ) +SUMPRODUCT( (AR$6:AY$6=2) * (AR38:AY38="Y") * 1 ) +SUMPRODUCT( (AR$6:AY$6=3) * (AR38:AY38="Y") * 1 ) +SUMPRODUCT( (AR$6:AY$6=4) * (AR38:AY38="N") * 1 ) +SUMPRODUCT( (AR$6:AY$6=5) * (AR38:AY38="N") * 2 ))</f>
        <v>7</v>
      </c>
      <c r="CF38" s="3">
        <f>COUNTA(AR38:AY38)</f>
        <v>8</v>
      </c>
      <c r="CG38" s="3" cm="1">
        <f t="array" ref="CG38">5*(SUMPRODUCT((S$6=1)*((S38="Y")+(S38="N"))*2)+SUMPRODUCT((S$6=2)*((S38="Y")+(S38="N"))*1)+SUMPRODUCT((S$6=3)*((S38="Y")+(S38="N"))*1)+SUMPRODUCT((S$6=4)*((S38="Y")+(S38="N"))*1)+SUMPRODUCT((S$6=5)*((S38="Y")+(S38="N"))*2))+1*(SUMPRODUCT((AZ$6:BI$6=1)*((AZ38:BI38="Y")+(AZ38:BI38="N"))*2)+SUMPRODUCT((AZ$6:BI$6=2)*((AZ38:BI38="Y")+(AZ38:BI38="N"))*1)+SUMPRODUCT((AZ$6:BI$6=3)*((AZ38:BI38="Y")+(AZ38:BI38="N"))*1)+SUMPRODUCT((AZ$6:BI$6=4)*((AZ38:BI38="Y")+(AZ38:BI38="N"))*1)+SUMPRODUCT((AZ$6:BI$6=5)*((AZ38:BI38="Y")+(AZ38:BI38="N"))*2))</f>
        <v>15</v>
      </c>
      <c r="CH38" s="3" cm="1">
        <f t="array" ref="CH38">5*(SUMPRODUCT((S$6=1)*(S38="Y")*2)+SUMPRODUCT((S$6=2)*(S38="Y")*1)+SUMPRODUCT((S$6=3)*(S38="Y")*1)+SUMPRODUCT((S$6=4)*(S38="N")*1)+SUMPRODUCT((S$6=5)*(S38="N")*2))+(SUMPRODUCT((AZ$6:BI$6=1)*(AZ38:BI38="Y")*2)+SUMPRODUCT((AZ$6:BI$6=2)*(AZ38:BI38="Y")*1)+SUMPRODUCT((AZ$6:BI$6=3)*(AZ38:BI38="Y")*1)+SUMPRODUCT((AZ$6:BI$6=4)*(AZ38:BI38="N")*1)+SUMPRODUCT((AZ$6:BI$6=5)*(AZ38:BI38="N")*2))</f>
        <v>15</v>
      </c>
      <c r="CI38" s="3">
        <f>COUNTA(S38)+COUNTA(AZ38:BI38)</f>
        <v>11</v>
      </c>
      <c r="CJ38" s="3" cm="1">
        <f t="array" ref="CJ38">5*(SUMPRODUCT((T$6:V$6=1)*((T38:V38="Y")+(T38:V38="N"))*2)+SUMPRODUCT((T$6:V$6=2)*((T38:V38="Y")+(T38:V38="N"))*1)+SUMPRODUCT((T$6:V$6=3)*((T38:V38="Y")+(T38:V38="N"))*1)+SUMPRODUCT((T$6:V$6=4)*((T38:V38="Y")+(T38:V38="N"))*1)+SUMPRODUCT((T$6:V$6=5)*((T38:V38="Y")+(T38:V38="N"))*2))+1*(SUMPRODUCT((BJ$6:BQ$6=1)*((BJ38:BQ38="Y")+(BJ38:BQ38="N"))*2)+SUMPRODUCT((BJ$6:BQ$6=2)*((BJ38:BQ38="Y")+(BJ38:BQ38="N"))*1)+SUMPRODUCT((BJ$6:BQ$6=3)*((BJ38:BQ38="Y")+(BJ38:BQ38="N"))*1)+SUMPRODUCT((BJ$6:BQ$6=4)*((BJ38:BQ38="Y")+(BJ38:BQ38="N"))*1)+SUMPRODUCT((BJ$6:BQ$6=5)*((BJ38:BQ38="Y")+(BJ38:BQ38="N"))*2))</f>
        <v>24</v>
      </c>
      <c r="CK38" s="3" cm="1">
        <f t="array" ref="CK38">5*(SUMPRODUCT((T$6:V$6=1)*(T38:V38="Y")*2)+SUMPRODUCT((T$6:V$6=2)*(T38:V38="Y")*1)+SUMPRODUCT((T$6:V$6=3)*(T38:V38="Y")*1)+SUMPRODUCT((T$6:V$6=4)*(T38:V38="N")*1)+SUMPRODUCT((T$6:V$6=5)*(T38:V38="N")*2))+(SUMPRODUCT((BJ$6:BQ$6=1)*(BJ38:BQ38="Y")*2)+SUMPRODUCT((BJ$6:BQ$6=2)*(BJ38:BQ38="Y")*1)+SUMPRODUCT((BJ$6:BQ$6=3)*(BJ38:BQ38="Y")*1)+SUMPRODUCT((BJ$6:BQ$6=4)*(BJ38:BQ38="N")*1)+SUMPRODUCT((BJ$6:BQ$6=5)*(BJ38:BQ38="N")*2))</f>
        <v>24</v>
      </c>
      <c r="CL38" s="3">
        <f t="shared" si="4"/>
        <v>11</v>
      </c>
      <c r="CM38" s="19" t="e">
        <f>SUM(COUNTIF(M38, $H$128)*$H$137)+(COUNTIF(M38, $H$129)*$H$137)+(COUNTIF(#REF!, $H$128)*$H$135)+(COUNTIF(#REF!, $H$129)*$H$135)</f>
        <v>#REF!</v>
      </c>
      <c r="CN38" s="19" t="e">
        <f>SUM(COUNTIF(M38, $H$128)*$H$137)+(COUNTIF(#REF!, $H$128)*$H$135)</f>
        <v>#REF!</v>
      </c>
      <c r="CO38" s="19">
        <f>COUNTA(M38)+COUNTA(#REF!)</f>
        <v>2</v>
      </c>
      <c r="CP38" s="19" t="e">
        <f>SUM(COUNTIF(M38, $H$128)*$H$137)+(COUNTIF(M38, $H$129)*$H$137)+(COUNTIF(#REF!, $H$128)*$H$135)+(COUNTIF(#REF!, $H$129)*$H$135)</f>
        <v>#REF!</v>
      </c>
      <c r="CQ38" s="19" t="e">
        <f>SUM(COUNTIF(M38, $H$128)*$H$137)+(COUNTIF(#REF!, $H$128)*$H$135)</f>
        <v>#REF!</v>
      </c>
      <c r="CR38" s="19">
        <f>COUNTA(M38)+COUNTA(#REF!)</f>
        <v>2</v>
      </c>
    </row>
    <row r="39" spans="1:96" ht="15.75" customHeight="1" thickBot="1" x14ac:dyDescent="0.25">
      <c r="A39" s="14">
        <f>SUM((BT39/BS39)*100)</f>
        <v>89.130434782608688</v>
      </c>
      <c r="B39" s="14">
        <f t="shared" si="5"/>
        <v>100</v>
      </c>
      <c r="C39" s="14">
        <f t="shared" si="6"/>
        <v>71.428571428571431</v>
      </c>
      <c r="D39" s="14">
        <f t="shared" si="7"/>
        <v>100</v>
      </c>
      <c r="E39" s="14">
        <f t="shared" si="1"/>
        <v>100</v>
      </c>
      <c r="F39" s="14">
        <f t="shared" si="2"/>
        <v>100</v>
      </c>
      <c r="G39" s="14"/>
      <c r="H39" s="3" t="s">
        <v>41</v>
      </c>
      <c r="I39" s="3" t="s">
        <v>118</v>
      </c>
      <c r="J39" s="3" t="s">
        <v>80</v>
      </c>
      <c r="K39" s="17" t="s">
        <v>84</v>
      </c>
      <c r="L39" s="18" t="s">
        <v>45</v>
      </c>
      <c r="M39" s="3" t="s">
        <v>58</v>
      </c>
      <c r="N39" s="3" t="s">
        <v>46</v>
      </c>
      <c r="O39" s="3" t="s">
        <v>46</v>
      </c>
      <c r="P39" s="3" t="s">
        <v>46</v>
      </c>
      <c r="Q39" s="3" t="s">
        <v>46</v>
      </c>
      <c r="R39" s="3" t="s">
        <v>58</v>
      </c>
      <c r="S39" s="3" t="s">
        <v>46</v>
      </c>
      <c r="T39" s="3" t="s">
        <v>46</v>
      </c>
      <c r="U39" s="3" t="s">
        <v>46</v>
      </c>
      <c r="V39" s="3" t="s">
        <v>46</v>
      </c>
      <c r="W39" s="3" t="s">
        <v>46</v>
      </c>
      <c r="X39" s="3" t="s">
        <v>46</v>
      </c>
      <c r="Y39" s="3" t="s">
        <v>46</v>
      </c>
      <c r="Z39" s="3" t="s">
        <v>46</v>
      </c>
      <c r="AA39" s="3" t="s">
        <v>46</v>
      </c>
      <c r="AB39" s="3" t="s">
        <v>46</v>
      </c>
      <c r="AC39" s="3" t="s">
        <v>46</v>
      </c>
      <c r="AD39" s="3" t="s">
        <v>46</v>
      </c>
      <c r="AE39" s="3" t="s">
        <v>46</v>
      </c>
      <c r="AF39" s="3" t="s">
        <v>46</v>
      </c>
      <c r="AG39" s="3" t="s">
        <v>46</v>
      </c>
      <c r="AH39" s="3" t="s">
        <v>46</v>
      </c>
      <c r="AI39" s="3" t="s">
        <v>46</v>
      </c>
      <c r="AJ39" s="3" t="s">
        <v>46</v>
      </c>
      <c r="AK39" s="3" t="s">
        <v>46</v>
      </c>
      <c r="AL39" s="3" t="s">
        <v>46</v>
      </c>
      <c r="AM39" s="3" t="s">
        <v>46</v>
      </c>
      <c r="AN39" s="3" t="s">
        <v>46</v>
      </c>
      <c r="AO39" s="3" t="s">
        <v>46</v>
      </c>
      <c r="AP39" s="3" t="s">
        <v>46</v>
      </c>
      <c r="AQ39" s="3" t="s">
        <v>46</v>
      </c>
      <c r="AR39" s="3" t="s">
        <v>46</v>
      </c>
      <c r="AS39" s="3" t="s">
        <v>46</v>
      </c>
      <c r="AT39" s="3" t="s">
        <v>46</v>
      </c>
      <c r="AU39" s="3" t="s">
        <v>46</v>
      </c>
      <c r="AV39" s="3" t="s">
        <v>46</v>
      </c>
      <c r="AW39" s="3" t="s">
        <v>46</v>
      </c>
      <c r="AX39" s="3" t="s">
        <v>58</v>
      </c>
      <c r="AY39" s="3" t="s">
        <v>46</v>
      </c>
      <c r="AZ39" s="3" t="s">
        <v>46</v>
      </c>
      <c r="BA39" s="3" t="s">
        <v>46</v>
      </c>
      <c r="BB39" s="3" t="s">
        <v>46</v>
      </c>
      <c r="BC39" s="3" t="s">
        <v>46</v>
      </c>
      <c r="BD39" s="3" t="s">
        <v>46</v>
      </c>
      <c r="BE39" s="3" t="s">
        <v>46</v>
      </c>
      <c r="BF39" s="3" t="s">
        <v>46</v>
      </c>
      <c r="BG39" s="3" t="s">
        <v>46</v>
      </c>
      <c r="BH39" s="3" t="s">
        <v>46</v>
      </c>
      <c r="BI39" s="3" t="s">
        <v>46</v>
      </c>
      <c r="BJ39" s="3" t="s">
        <v>58</v>
      </c>
      <c r="BK39" s="3" t="s">
        <v>46</v>
      </c>
      <c r="BL39" s="3" t="s">
        <v>46</v>
      </c>
      <c r="BM39" s="3" t="s">
        <v>46</v>
      </c>
      <c r="BN39" s="3" t="s">
        <v>46</v>
      </c>
      <c r="BO39" s="3" t="s">
        <v>46</v>
      </c>
      <c r="BP39" s="3" t="s">
        <v>46</v>
      </c>
      <c r="BQ39" s="3" t="s">
        <v>46</v>
      </c>
      <c r="BR39" s="3" t="s">
        <v>46</v>
      </c>
      <c r="BS39" s="3" cm="1">
        <f t="array" ref="BS39" xml:space="preserve"> 5 * (SUMPRODUCT( (M$6:V$6=1)*((M39:V39="Y") + (M39:V39="N")) * 2 ) +SUMPRODUCT( (M$6:V$6=2) * ((M39:V39="Y") + (M39:V39="N")) * 1 ) + SUMPRODUCT( (M$6:V$6=3)*((M39:V39="Y")+(M39:V39="N"))*1 ) +SUMPRODUCT( (M$6:V$6=4 ) * ((M39:V39="Y") + (M39:V39="N")) * 1 )+SUMPRODUCT( (M$6:V$6=5) * ((M39:V39="Y")+(M39:V39="N")) * 2 ))+1*(SUMPRODUCT( (X$6:BQ$6=1) * ((X39:BQ39="Y") + (X39:BQ39="N")) * 2 ) +SUMPRODUCT( (X$6:BQ$6=2 ) * ((X39:BQ39="Y") + (X39:BQ39="N")) * 1 ) +SUMPRODUCT( (X$6:BQ$6=3) * ((X39:BQ39="Y") + (X39:BQ39="N")) * 1 ) +SUMPRODUCT( (X$6:BQ$6=4) * ((X39:BQ39="Y") + (X39:BQ39="N")) * 1 ) + SUMPRODUCT( (X$6:BQ$6=5) * ((X39:BQ39="Y") + (X39:BQ39="N")) * 2 ))</f>
        <v>92</v>
      </c>
      <c r="BT39" s="3" cm="1">
        <f t="array" ref="BT39" xml:space="preserve"> 5 * (SUMPRODUCT( (M$6:V$6=1) * (M39:V39="Y") * 2 ) + SUMPRODUCT( (M$6:V$6=2) * (M39:V39="Y") * 1 ) +SUMPRODUCT( (M$6:V$6=3) * (M39:V39="Y") * 1 ) + SUMPRODUCT( (M$6:V$6=4) * (M39:V39="N") * 1 ) +SUMPRODUCT( (M$6:V$6=5) * (M39:V39="N") * 2 ))
+ (SUMPRODUCT( (X$6:BQ$6=1) * (X39:BQ39="Y") * 2 ) +SUMPRODUCT( (X$6:BQ$6=2) * (X39:BQ39="Y") * 1 ) +SUMPRODUCT( (X$6:BQ$6=3) * (X39:BQ39="Y") * 1 ) +SUMPRODUCT( (X$6:BQ$6=4) * (X39:BQ39="N") * 1 ) +SUMPRODUCT( (X$6:BQ$6=5) * (X39:BQ39="N") * 2 ))</f>
        <v>82</v>
      </c>
      <c r="BU39" s="3">
        <f t="shared" si="3"/>
        <v>12</v>
      </c>
      <c r="BV39" s="3">
        <f t="shared" si="0"/>
        <v>1</v>
      </c>
      <c r="BX39" s="3">
        <f xml:space="preserve"> 5 * (SUMPRODUCT( (M$6:N$6=1)*((M39:N39="Y") + (M39:N39="N")) * 2 ) +SUMPRODUCT( (M$6:N$6=2) * ((M39:N39="Y") + (M39:N39="N")) * 1 ) + SUMPRODUCT( (M$6:N$6=3)*((M39:N39="Y")+(M39:N39="N"))*1 ) +SUMPRODUCT( (M$6:N$6=4 ) * ((M39:N39="Y") + (M39:N39="N")) * 1 )+SUMPRODUCT( (M$6:N$6=5) * ((M39:N39="Y")+(M39:N39="N")) * 2 ))+1*(SUMPRODUCT( (X$6:AC$6=1) * ((X39:AC39="Y") + (X39:AC39="N")) * 2 ) +SUMPRODUCT( (X$6:AC$6=2 ) * ((X39:AC39="Y") + (X39:AC39="N")) * 1 ) +SUMPRODUCT( (X$6:AC$6=3) * ((X39:AC39="Y") + (X39:AC39="N")) * 1 ) +SUMPRODUCT( (X$6:AC$6=4) * ((X39:AC39="Y") + (X39:AC39="N")) * 1 ) + SUMPRODUCT( (X$6:AC$6=5) * ((X39:AC39="Y") + (X39:AC39="N")) * 2 ))</f>
        <v>12</v>
      </c>
      <c r="BY39" s="3">
        <f xml:space="preserve"> 5 * (SUMPRODUCT( (M$6:N$6=1) * (M39:N39="Y") * 2 ) + SUMPRODUCT( (M$6:N$6=2) * (M39:N39="Y") * 1 ) +SUMPRODUCT( (M$6:N$6=3) * (M39:N39="Y") * 1 ) + SUMPRODUCT( (M$6:N$6=4) * (M39:N39="N") * 1 ) +SUMPRODUCT( (M$6:N$6=5) * (M39:N39="N") * 2 ))
+ (SUMPRODUCT( (X$6:AC$6=1) * (X39:AC39="Y") * 2 ) +SUMPRODUCT( (X$6:AC$6=2) * (X39:AC39="Y") * 1 ) +SUMPRODUCT( (X$6:AC$6=3) * (X39:AC39="Y") * 1 ) +SUMPRODUCT( (X$6:AC$6=4) * (X39:AC39="N") * 1 ) +SUMPRODUCT( (X$6:AC$6=5) * (X39:AC39="N") * 2 ))</f>
        <v>12</v>
      </c>
      <c r="BZ39" s="3">
        <f>COUNTA(M39:N39)+COUNTA(X39:AC39)</f>
        <v>8</v>
      </c>
      <c r="CA39" s="3">
        <f xml:space="preserve"> 5 * (SUMPRODUCT( (O$6:R$6=1)*((O39:R39="Y") + (O39:R39="N")) * 2 ) +SUMPRODUCT( (O$6:R$6=2) * ((O39:R39="Y") + (O39:R39="N")) * 1 ) + SUMPRODUCT( (O$6:R$6=3)*((O39:R39="Y")+(O39:R39="N"))*1 ) +SUMPRODUCT( (O$6:R$6=4 ) * ((O39:R39="Y") + (O39:R39="N")) * 1 )+SUMPRODUCT( (O$6:R$6=5) * ((O39:R39="Y")+(O39:R39="N")) * 2 ))
+1*(SUMPRODUCT( (AD$6:AQ$6=1) * ((AD39:AQ39="Y") + (AD39:AQ39="N")) * 2 ) +SUMPRODUCT( (AD$6:AQ$6=2 ) * ((AD39:AQ39="Y") + (AD39:AQ39="N")) * 1 ) +SUMPRODUCT( (AD$6:AQ$6=3) * ((AD39:AQ39="Y") + (AD39:AQ39="N")) * 1 ) +SUMPRODUCT( (AD$6:AQ$6=4) * ((AD39:AQ39="Y") + (AD39:AQ39="N")) * 1 ) + SUMPRODUCT( (AD$6:AQ$6=5) * ((AD39:AQ39="Y") + (AD39:AQ39="N")) * 2 ))</f>
        <v>35</v>
      </c>
      <c r="CB39" s="3">
        <f xml:space="preserve"> 5 * (SUMPRODUCT( (O$6:R$6=1) * (O39:R39="Y") * 2 ) + SUMPRODUCT( (O$6:R$6=2) * (O39:R39="Y") * 1 ) +SUMPRODUCT( (O$6:R$6=3) * (O39:R39="Y") * 1 ) + SUMPRODUCT( (O$6:R$6=4) * (O39:R39="N") * 1 ) +SUMPRODUCT( (O$6:R$6=5) * (O39:R39="N") * 2 ))
+ (SUMPRODUCT( (AD$6:AQ$6=1) * (AD39:AQ39="Y") * 2 ) +SUMPRODUCT( (AD$6:AQ$6=2) * (AD39:AQ39="Y") * 1 ) +SUMPRODUCT( (AD$6:AQ$6=3) * (AD39:AQ39="Y") * 1 ) +SUMPRODUCT( (AD$6:AQ$6=4) * (AD39:AQ39="N") * 1 ) +SUMPRODUCT( (AD$6:AQ$6=5) * (AD39:AQ39="N") * 2 ))</f>
        <v>25</v>
      </c>
      <c r="CC39" s="3">
        <f>COUNTA(O39:R39)+COUNTA(AD39:AQ39)</f>
        <v>18</v>
      </c>
      <c r="CD39" s="3">
        <f>1*(SUMPRODUCT( (AR$6:AY$6=1) * ((AR39:AY39="Y") + (AR39:AY39="N")) * 2 ) +SUMPRODUCT( (AR$6:AY$6=2 ) * ((AR39:AY39="Y") + (AR39:AY39="N")) * 1 ) +SUMPRODUCT( (AR$6:AY$6=3) * ((AR39:AY39="Y") + (AR39:AY39="N")) * 1 ) +SUMPRODUCT( (AR$6:AY$6=4) * ((AR39:AY39="Y") + (AR39:AY39="N")) * 1 ) + SUMPRODUCT( (AR$6:AY$6=5) * ((AR39:AY39="Y") + (AR39:AY39="N")) * 2 ))</f>
        <v>7</v>
      </c>
      <c r="CE39" s="3">
        <f>(SUMPRODUCT( (AR$6:AY$6=1) * (AR39:AY39="Y") * 2 ) +SUMPRODUCT( (AR$6:AY$6=2) * (AR39:AY39="Y") * 1 ) +SUMPRODUCT( (AR$6:AY$6=3) * (AR39:AY39="Y") * 1 ) +SUMPRODUCT( (AR$6:AY$6=4) * (AR39:AY39="N") * 1 ) +SUMPRODUCT( (AR$6:AY$6=5) * (AR39:AY39="N") * 2 ))</f>
        <v>7</v>
      </c>
      <c r="CF39" s="3">
        <f>COUNTA(AR39:AY39)</f>
        <v>8</v>
      </c>
      <c r="CG39" s="3" cm="1">
        <f t="array" ref="CG39">5*(SUMPRODUCT((S$6=1)*((S39="Y")+(S39="N"))*2)+SUMPRODUCT((S$6=2)*((S39="Y")+(S39="N"))*1)+SUMPRODUCT((S$6=3)*((S39="Y")+(S39="N"))*1)+SUMPRODUCT((S$6=4)*((S39="Y")+(S39="N"))*1)+SUMPRODUCT((S$6=5)*((S39="Y")+(S39="N"))*2))+1*(SUMPRODUCT((AZ$6:BI$6=1)*((AZ39:BI39="Y")+(AZ39:BI39="N"))*2)+SUMPRODUCT((AZ$6:BI$6=2)*((AZ39:BI39="Y")+(AZ39:BI39="N"))*1)+SUMPRODUCT((AZ$6:BI$6=3)*((AZ39:BI39="Y")+(AZ39:BI39="N"))*1)+SUMPRODUCT((AZ$6:BI$6=4)*((AZ39:BI39="Y")+(AZ39:BI39="N"))*1)+SUMPRODUCT((AZ$6:BI$6=5)*((AZ39:BI39="Y")+(AZ39:BI39="N"))*2))</f>
        <v>15</v>
      </c>
      <c r="CH39" s="3" cm="1">
        <f t="array" ref="CH39">5*(SUMPRODUCT((S$6=1)*(S39="Y")*2)+SUMPRODUCT((S$6=2)*(S39="Y")*1)+SUMPRODUCT((S$6=3)*(S39="Y")*1)+SUMPRODUCT((S$6=4)*(S39="N")*1)+SUMPRODUCT((S$6=5)*(S39="N")*2))+(SUMPRODUCT((AZ$6:BI$6=1)*(AZ39:BI39="Y")*2)+SUMPRODUCT((AZ$6:BI$6=2)*(AZ39:BI39="Y")*1)+SUMPRODUCT((AZ$6:BI$6=3)*(AZ39:BI39="Y")*1)+SUMPRODUCT((AZ$6:BI$6=4)*(AZ39:BI39="N")*1)+SUMPRODUCT((AZ$6:BI$6=5)*(AZ39:BI39="N")*2))</f>
        <v>15</v>
      </c>
      <c r="CI39" s="3">
        <f>COUNTA(S39)+COUNTA(AZ39:BI39)</f>
        <v>11</v>
      </c>
      <c r="CJ39" s="3" cm="1">
        <f t="array" ref="CJ39">5*(SUMPRODUCT((T$6:V$6=1)*((T39:V39="Y")+(T39:V39="N"))*2)+SUMPRODUCT((T$6:V$6=2)*((T39:V39="Y")+(T39:V39="N"))*1)+SUMPRODUCT((T$6:V$6=3)*((T39:V39="Y")+(T39:V39="N"))*1)+SUMPRODUCT((T$6:V$6=4)*((T39:V39="Y")+(T39:V39="N"))*1)+SUMPRODUCT((T$6:V$6=5)*((T39:V39="Y")+(T39:V39="N"))*2))+1*(SUMPRODUCT((BJ$6:BQ$6=1)*((BJ39:BQ39="Y")+(BJ39:BQ39="N"))*2)+SUMPRODUCT((BJ$6:BQ$6=2)*((BJ39:BQ39="Y")+(BJ39:BQ39="N"))*1)+SUMPRODUCT((BJ$6:BQ$6=3)*((BJ39:BQ39="Y")+(BJ39:BQ39="N"))*1)+SUMPRODUCT((BJ$6:BQ$6=4)*((BJ39:BQ39="Y")+(BJ39:BQ39="N"))*1)+SUMPRODUCT((BJ$6:BQ$6=5)*((BJ39:BQ39="Y")+(BJ39:BQ39="N"))*2))</f>
        <v>23</v>
      </c>
      <c r="CK39" s="3" cm="1">
        <f t="array" ref="CK39">5*(SUMPRODUCT((T$6:V$6=1)*(T39:V39="Y")*2)+SUMPRODUCT((T$6:V$6=2)*(T39:V39="Y")*1)+SUMPRODUCT((T$6:V$6=3)*(T39:V39="Y")*1)+SUMPRODUCT((T$6:V$6=4)*(T39:V39="N")*1)+SUMPRODUCT((T$6:V$6=5)*(T39:V39="N")*2))+(SUMPRODUCT((BJ$6:BQ$6=1)*(BJ39:BQ39="Y")*2)+SUMPRODUCT((BJ$6:BQ$6=2)*(BJ39:BQ39="Y")*1)+SUMPRODUCT((BJ$6:BQ$6=3)*(BJ39:BQ39="Y")*1)+SUMPRODUCT((BJ$6:BQ$6=4)*(BJ39:BQ39="N")*1)+SUMPRODUCT((BJ$6:BQ$6=5)*(BJ39:BQ39="N")*2))</f>
        <v>23</v>
      </c>
      <c r="CL39" s="3">
        <f t="shared" si="4"/>
        <v>11</v>
      </c>
      <c r="CM39" s="19" t="e">
        <f>SUM(COUNTIF(M39, $H$128)*$H$137)+(COUNTIF(M39, $H$129)*$H$137)+(COUNTIF(#REF!, $H$128)*$H$135)+(COUNTIF(#REF!, $H$129)*$H$135)</f>
        <v>#REF!</v>
      </c>
      <c r="CN39" s="19" t="e">
        <f>SUM(COUNTIF(M39, $H$128)*$H$137)+(COUNTIF(#REF!, $H$128)*$H$135)</f>
        <v>#REF!</v>
      </c>
      <c r="CO39" s="19">
        <f>COUNTA(M39)+COUNTA(#REF!)</f>
        <v>2</v>
      </c>
      <c r="CP39" s="19" t="e">
        <f>SUM(COUNTIF(M39, $H$128)*$H$137)+(COUNTIF(M39, $H$129)*$H$137)+(COUNTIF(#REF!, $H$128)*$H$135)+(COUNTIF(#REF!, $H$129)*$H$135)</f>
        <v>#REF!</v>
      </c>
      <c r="CQ39" s="19" t="e">
        <f>SUM(COUNTIF(M39, $H$128)*$H$137)+(COUNTIF(#REF!, $H$128)*$H$135)</f>
        <v>#REF!</v>
      </c>
      <c r="CR39" s="19">
        <f>COUNTA(M39)+COUNTA(#REF!)</f>
        <v>2</v>
      </c>
    </row>
    <row r="40" spans="1:96" ht="15.75" customHeight="1" thickBot="1" x14ac:dyDescent="0.25">
      <c r="A40" s="14">
        <f t="shared" ref="A40:A71" si="8">SUM((BT40/BS40)*100)</f>
        <v>100</v>
      </c>
      <c r="B40" s="14">
        <f t="shared" si="5"/>
        <v>100</v>
      </c>
      <c r="C40" s="14">
        <f t="shared" si="6"/>
        <v>100</v>
      </c>
      <c r="D40" s="14">
        <f t="shared" si="7"/>
        <v>100</v>
      </c>
      <c r="E40" s="14">
        <f t="shared" si="1"/>
        <v>100</v>
      </c>
      <c r="F40" s="14">
        <f t="shared" si="2"/>
        <v>100</v>
      </c>
      <c r="G40" s="14"/>
      <c r="H40" s="3" t="s">
        <v>41</v>
      </c>
      <c r="I40" s="3" t="s">
        <v>119</v>
      </c>
      <c r="J40" s="3" t="s">
        <v>120</v>
      </c>
      <c r="K40" s="17" t="s">
        <v>49</v>
      </c>
      <c r="L40" s="18" t="s">
        <v>45</v>
      </c>
      <c r="M40" s="3" t="s">
        <v>46</v>
      </c>
      <c r="N40" s="3" t="s">
        <v>46</v>
      </c>
      <c r="O40" s="3" t="s">
        <v>46</v>
      </c>
      <c r="P40" s="3" t="s">
        <v>58</v>
      </c>
      <c r="Q40" s="3" t="s">
        <v>46</v>
      </c>
      <c r="R40" s="3" t="s">
        <v>46</v>
      </c>
      <c r="S40" s="3" t="s">
        <v>58</v>
      </c>
      <c r="T40" s="3" t="s">
        <v>46</v>
      </c>
      <c r="U40" s="3" t="s">
        <v>46</v>
      </c>
      <c r="V40" s="3" t="s">
        <v>46</v>
      </c>
      <c r="W40" s="3" t="s">
        <v>46</v>
      </c>
      <c r="X40" s="3" t="s">
        <v>46</v>
      </c>
      <c r="Y40" s="3" t="s">
        <v>46</v>
      </c>
      <c r="Z40" s="3" t="s">
        <v>46</v>
      </c>
      <c r="AA40" s="3" t="s">
        <v>46</v>
      </c>
      <c r="AB40" s="3" t="s">
        <v>46</v>
      </c>
      <c r="AC40" s="3" t="s">
        <v>46</v>
      </c>
      <c r="AD40" s="3" t="s">
        <v>46</v>
      </c>
      <c r="AE40" s="3" t="s">
        <v>46</v>
      </c>
      <c r="AF40" s="3" t="s">
        <v>46</v>
      </c>
      <c r="AG40" s="3" t="s">
        <v>46</v>
      </c>
      <c r="AH40" s="3" t="s">
        <v>46</v>
      </c>
      <c r="AI40" s="3" t="s">
        <v>46</v>
      </c>
      <c r="AJ40" s="3" t="s">
        <v>58</v>
      </c>
      <c r="AK40" s="3" t="s">
        <v>46</v>
      </c>
      <c r="AL40" s="3" t="s">
        <v>46</v>
      </c>
      <c r="AM40" s="3" t="s">
        <v>46</v>
      </c>
      <c r="AN40" s="3" t="s">
        <v>46</v>
      </c>
      <c r="AO40" s="3" t="s">
        <v>46</v>
      </c>
      <c r="AP40" s="3" t="s">
        <v>46</v>
      </c>
      <c r="AQ40" s="3" t="s">
        <v>46</v>
      </c>
      <c r="AR40" s="3" t="s">
        <v>46</v>
      </c>
      <c r="AS40" s="3" t="s">
        <v>46</v>
      </c>
      <c r="AT40" s="3" t="s">
        <v>46</v>
      </c>
      <c r="AU40" s="3" t="s">
        <v>46</v>
      </c>
      <c r="AV40" s="3" t="s">
        <v>46</v>
      </c>
      <c r="AW40" s="3" t="s">
        <v>46</v>
      </c>
      <c r="AX40" s="3" t="s">
        <v>46</v>
      </c>
      <c r="AY40" s="3" t="s">
        <v>46</v>
      </c>
      <c r="AZ40" s="3" t="s">
        <v>46</v>
      </c>
      <c r="BA40" s="3" t="s">
        <v>46</v>
      </c>
      <c r="BB40" s="3" t="s">
        <v>46</v>
      </c>
      <c r="BC40" s="3" t="s">
        <v>46</v>
      </c>
      <c r="BD40" s="3" t="s">
        <v>46</v>
      </c>
      <c r="BE40" s="3" t="s">
        <v>46</v>
      </c>
      <c r="BF40" s="3" t="s">
        <v>46</v>
      </c>
      <c r="BG40" s="3" t="s">
        <v>46</v>
      </c>
      <c r="BH40" s="3" t="s">
        <v>46</v>
      </c>
      <c r="BI40" s="3" t="s">
        <v>46</v>
      </c>
      <c r="BJ40" s="3" t="s">
        <v>46</v>
      </c>
      <c r="BK40" s="3" t="s">
        <v>46</v>
      </c>
      <c r="BL40" s="3" t="s">
        <v>46</v>
      </c>
      <c r="BM40" s="3" t="s">
        <v>46</v>
      </c>
      <c r="BN40" s="3" t="s">
        <v>46</v>
      </c>
      <c r="BO40" s="3" t="s">
        <v>46</v>
      </c>
      <c r="BP40" s="3" t="s">
        <v>46</v>
      </c>
      <c r="BQ40" s="3" t="s">
        <v>46</v>
      </c>
      <c r="BR40" s="3" t="s">
        <v>46</v>
      </c>
      <c r="BS40" s="3" cm="1">
        <f t="array" ref="BS40" xml:space="preserve"> 5 * (SUMPRODUCT( (M$6:V$6=1)*((M40:V40="Y") + (M40:V40="N")) * 2 ) +SUMPRODUCT( (M$6:V$6=2) * ((M40:V40="Y") + (M40:V40="N")) * 1 ) + SUMPRODUCT( (M$6:V$6=3)*((M40:V40="Y")+(M40:V40="N"))*1 ) +SUMPRODUCT( (M$6:V$6=4 ) * ((M40:V40="Y") + (M40:V40="N")) * 1 )+SUMPRODUCT( (M$6:V$6=5) * ((M40:V40="Y")+(M40:V40="N")) * 2 ))+1*(SUMPRODUCT( (X$6:BQ$6=1) * ((X40:BQ40="Y") + (X40:BQ40="N")) * 2 ) +SUMPRODUCT( (X$6:BQ$6=2 ) * ((X40:BQ40="Y") + (X40:BQ40="N")) * 1 ) +SUMPRODUCT( (X$6:BQ$6=3) * ((X40:BQ40="Y") + (X40:BQ40="N")) * 1 ) +SUMPRODUCT( (X$6:BQ$6=4) * ((X40:BQ40="Y") + (X40:BQ40="N")) * 1 ) + SUMPRODUCT( (X$6:BQ$6=5) * ((X40:BQ40="Y") + (X40:BQ40="N")) * 2 ))</f>
        <v>88</v>
      </c>
      <c r="BT40" s="3" cm="1">
        <f t="array" ref="BT40" xml:space="preserve"> 5 * (SUMPRODUCT( (M$6:V$6=1) * (M40:V40="Y") * 2 ) + SUMPRODUCT( (M$6:V$6=2) * (M40:V40="Y") * 1 ) +SUMPRODUCT( (M$6:V$6=3) * (M40:V40="Y") * 1 ) + SUMPRODUCT( (M$6:V$6=4) * (M40:V40="N") * 1 ) +SUMPRODUCT( (M$6:V$6=5) * (M40:V40="N") * 2 ))
+ (SUMPRODUCT( (X$6:BQ$6=1) * (X40:BQ40="Y") * 2 ) +SUMPRODUCT( (X$6:BQ$6=2) * (X40:BQ40="Y") * 1 ) +SUMPRODUCT( (X$6:BQ$6=3) * (X40:BQ40="Y") * 1 ) +SUMPRODUCT( (X$6:BQ$6=4) * (X40:BQ40="N") * 1 ) +SUMPRODUCT( (X$6:BQ$6=5) * (X40:BQ40="N") * 2 ))</f>
        <v>88</v>
      </c>
      <c r="BU40" s="3">
        <f t="shared" si="3"/>
        <v>11</v>
      </c>
      <c r="BV40" s="3">
        <f t="shared" ref="BV40:BV71" si="9">COUNTA(M40)</f>
        <v>1</v>
      </c>
      <c r="BX40" s="3">
        <f xml:space="preserve"> 5 * (SUMPRODUCT( (M$6:N$6=1)*((M40:N40="Y") + (M40:N40="N")) * 2 ) +SUMPRODUCT( (M$6:N$6=2) * ((M40:N40="Y") + (M40:N40="N")) * 1 ) + SUMPRODUCT( (M$6:N$6=3)*((M40:N40="Y")+(M40:N40="N"))*1 ) +SUMPRODUCT( (M$6:N$6=4 ) * ((M40:N40="Y") + (M40:N40="N")) * 1 )+SUMPRODUCT( (M$6:N$6=5) * ((M40:N40="Y")+(M40:N40="N")) * 2 ))+1*(SUMPRODUCT( (X$6:AC$6=1) * ((X40:AC40="Y") + (X40:AC40="N")) * 2 ) +SUMPRODUCT( (X$6:AC$6=2 ) * ((X40:AC40="Y") + (X40:AC40="N")) * 1 ) +SUMPRODUCT( (X$6:AC$6=3) * ((X40:AC40="Y") + (X40:AC40="N")) * 1 ) +SUMPRODUCT( (X$6:AC$6=4) * ((X40:AC40="Y") + (X40:AC40="N")) * 1 ) + SUMPRODUCT( (X$6:AC$6=5) * ((X40:AC40="Y") + (X40:AC40="N")) * 2 ))</f>
        <v>17</v>
      </c>
      <c r="BY40" s="3">
        <f xml:space="preserve"> 5 * (SUMPRODUCT( (M$6:N$6=1) * (M40:N40="Y") * 2 ) + SUMPRODUCT( (M$6:N$6=2) * (M40:N40="Y") * 1 ) +SUMPRODUCT( (M$6:N$6=3) * (M40:N40="Y") * 1 ) + SUMPRODUCT( (M$6:N$6=4) * (M40:N40="N") * 1 ) +SUMPRODUCT( (M$6:N$6=5) * (M40:N40="N") * 2 ))
+ (SUMPRODUCT( (X$6:AC$6=1) * (X40:AC40="Y") * 2 ) +SUMPRODUCT( (X$6:AC$6=2) * (X40:AC40="Y") * 1 ) +SUMPRODUCT( (X$6:AC$6=3) * (X40:AC40="Y") * 1 ) +SUMPRODUCT( (X$6:AC$6=4) * (X40:AC40="N") * 1 ) +SUMPRODUCT( (X$6:AC$6=5) * (X40:AC40="N") * 2 ))</f>
        <v>17</v>
      </c>
      <c r="BZ40" s="3">
        <f>COUNTA(M40:N40)+COUNTA(X40:AC40)</f>
        <v>8</v>
      </c>
      <c r="CA40" s="3">
        <f xml:space="preserve"> 5 * (SUMPRODUCT( (O$6:R$6=1)*((O40:R40="Y") + (O40:R40="N")) * 2 ) +SUMPRODUCT( (O$6:R$6=2) * ((O40:R40="Y") + (O40:R40="N")) * 1 ) + SUMPRODUCT( (O$6:R$6=3)*((O40:R40="Y")+(O40:R40="N"))*1 ) +SUMPRODUCT( (O$6:R$6=4 ) * ((O40:R40="Y") + (O40:R40="N")) * 1 )+SUMPRODUCT( (O$6:R$6=5) * ((O40:R40="Y")+(O40:R40="N")) * 2 ))
+1*(SUMPRODUCT( (AD$6:AQ$6=1) * ((AD40:AQ40="Y") + (AD40:AQ40="N")) * 2 ) +SUMPRODUCT( (AD$6:AQ$6=2 ) * ((AD40:AQ40="Y") + (AD40:AQ40="N")) * 1 ) +SUMPRODUCT( (AD$6:AQ$6=3) * ((AD40:AQ40="Y") + (AD40:AQ40="N")) * 1 ) +SUMPRODUCT( (AD$6:AQ$6=4) * ((AD40:AQ40="Y") + (AD40:AQ40="N")) * 1 ) + SUMPRODUCT( (AD$6:AQ$6=5) * ((AD40:AQ40="Y") + (AD40:AQ40="N")) * 2 ))</f>
        <v>29</v>
      </c>
      <c r="CB40" s="3">
        <f xml:space="preserve"> 5 * (SUMPRODUCT( (O$6:R$6=1) * (O40:R40="Y") * 2 ) + SUMPRODUCT( (O$6:R$6=2) * (O40:R40="Y") * 1 ) +SUMPRODUCT( (O$6:R$6=3) * (O40:R40="Y") * 1 ) + SUMPRODUCT( (O$6:R$6=4) * (O40:R40="N") * 1 ) +SUMPRODUCT( (O$6:R$6=5) * (O40:R40="N") * 2 ))
+ (SUMPRODUCT( (AD$6:AQ$6=1) * (AD40:AQ40="Y") * 2 ) +SUMPRODUCT( (AD$6:AQ$6=2) * (AD40:AQ40="Y") * 1 ) +SUMPRODUCT( (AD$6:AQ$6=3) * (AD40:AQ40="Y") * 1 ) +SUMPRODUCT( (AD$6:AQ$6=4) * (AD40:AQ40="N") * 1 ) +SUMPRODUCT( (AD$6:AQ$6=5) * (AD40:AQ40="N") * 2 ))</f>
        <v>29</v>
      </c>
      <c r="CC40" s="3">
        <f>COUNTA(O40:R40)+COUNTA(AD40:AQ40)</f>
        <v>18</v>
      </c>
      <c r="CD40" s="3">
        <f>1*(SUMPRODUCT( (AR$6:AY$6=1) * ((AR40:AY40="Y") + (AR40:AY40="N")) * 2 ) +SUMPRODUCT( (AR$6:AY$6=2 ) * ((AR40:AY40="Y") + (AR40:AY40="N")) * 1 ) +SUMPRODUCT( (AR$6:AY$6=3) * ((AR40:AY40="Y") + (AR40:AY40="N")) * 1 ) +SUMPRODUCT( (AR$6:AY$6=4) * ((AR40:AY40="Y") + (AR40:AY40="N")) * 1 ) + SUMPRODUCT( (AR$6:AY$6=5) * ((AR40:AY40="Y") + (AR40:AY40="N")) * 2 ))</f>
        <v>8</v>
      </c>
      <c r="CE40" s="3">
        <f>(SUMPRODUCT( (AR$6:AY$6=1) * (AR40:AY40="Y") * 2 ) +SUMPRODUCT( (AR$6:AY$6=2) * (AR40:AY40="Y") * 1 ) +SUMPRODUCT( (AR$6:AY$6=3) * (AR40:AY40="Y") * 1 ) +SUMPRODUCT( (AR$6:AY$6=4) * (AR40:AY40="N") * 1 ) +SUMPRODUCT( (AR$6:AY$6=5) * (AR40:AY40="N") * 2 ))</f>
        <v>8</v>
      </c>
      <c r="CF40" s="3">
        <f>COUNTA(AR40:AY40)</f>
        <v>8</v>
      </c>
      <c r="CG40" s="3" cm="1">
        <f t="array" ref="CG40">5*(SUMPRODUCT((S$6=1)*((S40="Y")+(S40="N"))*2)+SUMPRODUCT((S$6=2)*((S40="Y")+(S40="N"))*1)+SUMPRODUCT((S$6=3)*((S40="Y")+(S40="N"))*1)+SUMPRODUCT((S$6=4)*((S40="Y")+(S40="N"))*1)+SUMPRODUCT((S$6=5)*((S40="Y")+(S40="N"))*2))+1*(SUMPRODUCT((AZ$6:BI$6=1)*((AZ40:BI40="Y")+(AZ40:BI40="N"))*2)+SUMPRODUCT((AZ$6:BI$6=2)*((AZ40:BI40="Y")+(AZ40:BI40="N"))*1)+SUMPRODUCT((AZ$6:BI$6=3)*((AZ40:BI40="Y")+(AZ40:BI40="N"))*1)+SUMPRODUCT((AZ$6:BI$6=4)*((AZ40:BI40="Y")+(AZ40:BI40="N"))*1)+SUMPRODUCT((AZ$6:BI$6=5)*((AZ40:BI40="Y")+(AZ40:BI40="N"))*2))</f>
        <v>10</v>
      </c>
      <c r="CH40" s="3" cm="1">
        <f t="array" ref="CH40">5*(SUMPRODUCT((S$6=1)*(S40="Y")*2)+SUMPRODUCT((S$6=2)*(S40="Y")*1)+SUMPRODUCT((S$6=3)*(S40="Y")*1)+SUMPRODUCT((S$6=4)*(S40="N")*1)+SUMPRODUCT((S$6=5)*(S40="N")*2))+(SUMPRODUCT((AZ$6:BI$6=1)*(AZ40:BI40="Y")*2)+SUMPRODUCT((AZ$6:BI$6=2)*(AZ40:BI40="Y")*1)+SUMPRODUCT((AZ$6:BI$6=3)*(AZ40:BI40="Y")*1)+SUMPRODUCT((AZ$6:BI$6=4)*(AZ40:BI40="N")*1)+SUMPRODUCT((AZ$6:BI$6=5)*(AZ40:BI40="N")*2))</f>
        <v>10</v>
      </c>
      <c r="CI40" s="3">
        <f>COUNTA(S40)+COUNTA(AZ40:BI40)</f>
        <v>11</v>
      </c>
      <c r="CJ40" s="3" cm="1">
        <f t="array" ref="CJ40">5*(SUMPRODUCT((T$6:V$6=1)*((T40:V40="Y")+(T40:V40="N"))*2)+SUMPRODUCT((T$6:V$6=2)*((T40:V40="Y")+(T40:V40="N"))*1)+SUMPRODUCT((T$6:V$6=3)*((T40:V40="Y")+(T40:V40="N"))*1)+SUMPRODUCT((T$6:V$6=4)*((T40:V40="Y")+(T40:V40="N"))*1)+SUMPRODUCT((T$6:V$6=5)*((T40:V40="Y")+(T40:V40="N"))*2))+1*(SUMPRODUCT((BJ$6:BQ$6=1)*((BJ40:BQ40="Y")+(BJ40:BQ40="N"))*2)+SUMPRODUCT((BJ$6:BQ$6=2)*((BJ40:BQ40="Y")+(BJ40:BQ40="N"))*1)+SUMPRODUCT((BJ$6:BQ$6=3)*((BJ40:BQ40="Y")+(BJ40:BQ40="N"))*1)+SUMPRODUCT((BJ$6:BQ$6=4)*((BJ40:BQ40="Y")+(BJ40:BQ40="N"))*1)+SUMPRODUCT((BJ$6:BQ$6=5)*((BJ40:BQ40="Y")+(BJ40:BQ40="N"))*2))</f>
        <v>24</v>
      </c>
      <c r="CK40" s="3" cm="1">
        <f t="array" ref="CK40">5*(SUMPRODUCT((T$6:V$6=1)*(T40:V40="Y")*2)+SUMPRODUCT((T$6:V$6=2)*(T40:V40="Y")*1)+SUMPRODUCT((T$6:V$6=3)*(T40:V40="Y")*1)+SUMPRODUCT((T$6:V$6=4)*(T40:V40="N")*1)+SUMPRODUCT((T$6:V$6=5)*(T40:V40="N")*2))+(SUMPRODUCT((BJ$6:BQ$6=1)*(BJ40:BQ40="Y")*2)+SUMPRODUCT((BJ$6:BQ$6=2)*(BJ40:BQ40="Y")*1)+SUMPRODUCT((BJ$6:BQ$6=3)*(BJ40:BQ40="Y")*1)+SUMPRODUCT((BJ$6:BQ$6=4)*(BJ40:BQ40="N")*1)+SUMPRODUCT((BJ$6:BQ$6=5)*(BJ40:BQ40="N")*2))</f>
        <v>24</v>
      </c>
      <c r="CL40" s="3">
        <f t="shared" si="4"/>
        <v>11</v>
      </c>
      <c r="CM40" s="19" t="e">
        <f>SUM(COUNTIF(M40, $H$128)*$H$137)+(COUNTIF(M40, $H$129)*$H$137)+(COUNTIF(#REF!, $H$128)*$H$135)+(COUNTIF(#REF!, $H$129)*$H$135)</f>
        <v>#REF!</v>
      </c>
      <c r="CN40" s="19" t="e">
        <f>SUM(COUNTIF(M40, $H$128)*$H$137)+(COUNTIF(#REF!, $H$128)*$H$135)</f>
        <v>#REF!</v>
      </c>
      <c r="CO40" s="19">
        <f>COUNTA(M40)+COUNTA(#REF!)</f>
        <v>2</v>
      </c>
      <c r="CP40" s="19" t="e">
        <f>SUM(COUNTIF(M40, $H$128)*$H$137)+(COUNTIF(M40, $H$129)*$H$137)+(COUNTIF(#REF!, $H$128)*$H$135)+(COUNTIF(#REF!, $H$129)*$H$135)</f>
        <v>#REF!</v>
      </c>
      <c r="CQ40" s="19" t="e">
        <f>SUM(COUNTIF(M40, $H$128)*$H$137)+(COUNTIF(#REF!, $H$128)*$H$135)</f>
        <v>#REF!</v>
      </c>
      <c r="CR40" s="19">
        <f>COUNTA(M40)+COUNTA(#REF!)</f>
        <v>2</v>
      </c>
    </row>
    <row r="41" spans="1:96" ht="15.75" customHeight="1" thickBot="1" x14ac:dyDescent="0.25">
      <c r="A41" s="14">
        <f t="shared" si="8"/>
        <v>90.291262135922338</v>
      </c>
      <c r="B41" s="14">
        <f t="shared" si="5"/>
        <v>100</v>
      </c>
      <c r="C41" s="14">
        <f t="shared" si="6"/>
        <v>75</v>
      </c>
      <c r="D41" s="14">
        <f t="shared" si="7"/>
        <v>100</v>
      </c>
      <c r="E41" s="14">
        <f t="shared" si="1"/>
        <v>100</v>
      </c>
      <c r="F41" s="14">
        <f t="shared" si="2"/>
        <v>100</v>
      </c>
      <c r="G41" s="14"/>
      <c r="H41" s="3" t="s">
        <v>41</v>
      </c>
      <c r="I41" s="3" t="s">
        <v>121</v>
      </c>
      <c r="J41" s="3" t="s">
        <v>122</v>
      </c>
      <c r="K41" s="17" t="s">
        <v>123</v>
      </c>
      <c r="L41" s="18" t="s">
        <v>45</v>
      </c>
      <c r="M41" s="3" t="s">
        <v>46</v>
      </c>
      <c r="N41" s="3" t="s">
        <v>46</v>
      </c>
      <c r="O41" s="3" t="s">
        <v>46</v>
      </c>
      <c r="P41" s="3" t="s">
        <v>46</v>
      </c>
      <c r="Q41" s="3" t="s">
        <v>46</v>
      </c>
      <c r="R41" s="3" t="s">
        <v>46</v>
      </c>
      <c r="S41" s="3" t="s">
        <v>46</v>
      </c>
      <c r="T41" s="3" t="s">
        <v>46</v>
      </c>
      <c r="U41" s="3" t="s">
        <v>46</v>
      </c>
      <c r="V41" s="3" t="s">
        <v>46</v>
      </c>
      <c r="W41" s="3" t="s">
        <v>46</v>
      </c>
      <c r="X41" s="3" t="s">
        <v>46</v>
      </c>
      <c r="Y41" s="3" t="s">
        <v>46</v>
      </c>
      <c r="Z41" s="3" t="s">
        <v>46</v>
      </c>
      <c r="AA41" s="3" t="s">
        <v>46</v>
      </c>
      <c r="AB41" s="3" t="s">
        <v>46</v>
      </c>
      <c r="AC41" s="3" t="s">
        <v>46</v>
      </c>
      <c r="AD41" s="3" t="s">
        <v>46</v>
      </c>
      <c r="AE41" s="3" t="s">
        <v>46</v>
      </c>
      <c r="AF41" s="3" t="s">
        <v>46</v>
      </c>
      <c r="AG41" s="3" t="s">
        <v>46</v>
      </c>
      <c r="AH41" s="3" t="s">
        <v>46</v>
      </c>
      <c r="AI41" s="3" t="s">
        <v>46</v>
      </c>
      <c r="AJ41" s="3" t="s">
        <v>46</v>
      </c>
      <c r="AK41" s="3" t="s">
        <v>46</v>
      </c>
      <c r="AL41" s="3" t="s">
        <v>46</v>
      </c>
      <c r="AM41" s="3" t="s">
        <v>46</v>
      </c>
      <c r="AN41" s="3" t="s">
        <v>46</v>
      </c>
      <c r="AO41" s="3" t="s">
        <v>46</v>
      </c>
      <c r="AP41" s="3" t="s">
        <v>46</v>
      </c>
      <c r="AQ41" s="3" t="s">
        <v>46</v>
      </c>
      <c r="AR41" s="3" t="s">
        <v>46</v>
      </c>
      <c r="AS41" s="3" t="s">
        <v>46</v>
      </c>
      <c r="AT41" s="3" t="s">
        <v>46</v>
      </c>
      <c r="AU41" s="3" t="s">
        <v>46</v>
      </c>
      <c r="AV41" s="3" t="s">
        <v>46</v>
      </c>
      <c r="AW41" s="3" t="s">
        <v>46</v>
      </c>
      <c r="AX41" s="3" t="s">
        <v>46</v>
      </c>
      <c r="AY41" s="3" t="s">
        <v>46</v>
      </c>
      <c r="AZ41" s="3" t="s">
        <v>46</v>
      </c>
      <c r="BA41" s="3" t="s">
        <v>46</v>
      </c>
      <c r="BB41" s="3" t="s">
        <v>46</v>
      </c>
      <c r="BC41" s="3" t="s">
        <v>46</v>
      </c>
      <c r="BD41" s="3" t="s">
        <v>46</v>
      </c>
      <c r="BE41" s="3" t="s">
        <v>46</v>
      </c>
      <c r="BF41" s="3" t="s">
        <v>46</v>
      </c>
      <c r="BG41" s="3" t="s">
        <v>46</v>
      </c>
      <c r="BH41" s="3" t="s">
        <v>46</v>
      </c>
      <c r="BI41" s="3" t="s">
        <v>46</v>
      </c>
      <c r="BJ41" s="3" t="s">
        <v>46</v>
      </c>
      <c r="BK41" s="3" t="s">
        <v>46</v>
      </c>
      <c r="BL41" s="3" t="s">
        <v>46</v>
      </c>
      <c r="BM41" s="3" t="s">
        <v>46</v>
      </c>
      <c r="BN41" s="3" t="s">
        <v>46</v>
      </c>
      <c r="BO41" s="3" t="s">
        <v>46</v>
      </c>
      <c r="BP41" s="3" t="s">
        <v>58</v>
      </c>
      <c r="BQ41" s="3" t="s">
        <v>46</v>
      </c>
      <c r="BR41" s="3" t="s">
        <v>46</v>
      </c>
      <c r="BS41" s="3" cm="1">
        <f t="array" ref="BS41" xml:space="preserve"> 5 * (SUMPRODUCT( (M$6:V$6=1)*((M41:V41="Y") + (M41:V41="N")) * 2 ) +SUMPRODUCT( (M$6:V$6=2) * ((M41:V41="Y") + (M41:V41="N")) * 1 ) + SUMPRODUCT( (M$6:V$6=3)*((M41:V41="Y")+(M41:V41="N"))*1 ) +SUMPRODUCT( (M$6:V$6=4 ) * ((M41:V41="Y") + (M41:V41="N")) * 1 )+SUMPRODUCT( (M$6:V$6=5) * ((M41:V41="Y")+(M41:V41="N")) * 2 ))+1*(SUMPRODUCT( (X$6:BQ$6=1) * ((X41:BQ41="Y") + (X41:BQ41="N")) * 2 ) +SUMPRODUCT( (X$6:BQ$6=2 ) * ((X41:BQ41="Y") + (X41:BQ41="N")) * 1 ) +SUMPRODUCT( (X$6:BQ$6=3) * ((X41:BQ41="Y") + (X41:BQ41="N")) * 1 ) +SUMPRODUCT( (X$6:BQ$6=4) * ((X41:BQ41="Y") + (X41:BQ41="N")) * 1 ) + SUMPRODUCT( (X$6:BQ$6=5) * ((X41:BQ41="Y") + (X41:BQ41="N")) * 2 ))</f>
        <v>103</v>
      </c>
      <c r="BT41" s="3" cm="1">
        <f t="array" ref="BT41" xml:space="preserve"> 5 * (SUMPRODUCT( (M$6:V$6=1) * (M41:V41="Y") * 2 ) + SUMPRODUCT( (M$6:V$6=2) * (M41:V41="Y") * 1 ) +SUMPRODUCT( (M$6:V$6=3) * (M41:V41="Y") * 1 ) + SUMPRODUCT( (M$6:V$6=4) * (M41:V41="N") * 1 ) +SUMPRODUCT( (M$6:V$6=5) * (M41:V41="N") * 2 ))
+ (SUMPRODUCT( (X$6:BQ$6=1) * (X41:BQ41="Y") * 2 ) +SUMPRODUCT( (X$6:BQ$6=2) * (X41:BQ41="Y") * 1 ) +SUMPRODUCT( (X$6:BQ$6=3) * (X41:BQ41="Y") * 1 ) +SUMPRODUCT( (X$6:BQ$6=4) * (X41:BQ41="N") * 1 ) +SUMPRODUCT( (X$6:BQ$6=5) * (X41:BQ41="N") * 2 ))</f>
        <v>93</v>
      </c>
      <c r="BU41" s="3">
        <f t="shared" si="3"/>
        <v>1</v>
      </c>
      <c r="BV41" s="3">
        <f t="shared" si="9"/>
        <v>1</v>
      </c>
      <c r="BX41" s="3">
        <f xml:space="preserve"> 5 * (SUMPRODUCT( (M$6:N$6=1)*((M41:N41="Y") + (M41:N41="N")) * 2 ) +SUMPRODUCT( (M$6:N$6=2) * ((M41:N41="Y") + (M41:N41="N")) * 1 ) + SUMPRODUCT( (M$6:N$6=3)*((M41:N41="Y")+(M41:N41="N"))*1 ) +SUMPRODUCT( (M$6:N$6=4 ) * ((M41:N41="Y") + (M41:N41="N")) * 1 )+SUMPRODUCT( (M$6:N$6=5) * ((M41:N41="Y")+(M41:N41="N")) * 2 ))+1*(SUMPRODUCT( (X$6:AC$6=1) * ((X41:AC41="Y") + (X41:AC41="N")) * 2 ) +SUMPRODUCT( (X$6:AC$6=2 ) * ((X41:AC41="Y") + (X41:AC41="N")) * 1 ) +SUMPRODUCT( (X$6:AC$6=3) * ((X41:AC41="Y") + (X41:AC41="N")) * 1 ) +SUMPRODUCT( (X$6:AC$6=4) * ((X41:AC41="Y") + (X41:AC41="N")) * 1 ) + SUMPRODUCT( (X$6:AC$6=5) * ((X41:AC41="Y") + (X41:AC41="N")) * 2 ))</f>
        <v>17</v>
      </c>
      <c r="BY41" s="3">
        <f xml:space="preserve"> 5 * (SUMPRODUCT( (M$6:N$6=1) * (M41:N41="Y") * 2 ) + SUMPRODUCT( (M$6:N$6=2) * (M41:N41="Y") * 1 ) +SUMPRODUCT( (M$6:N$6=3) * (M41:N41="Y") * 1 ) + SUMPRODUCT( (M$6:N$6=4) * (M41:N41="N") * 1 ) +SUMPRODUCT( (M$6:N$6=5) * (M41:N41="N") * 2 ))
+ (SUMPRODUCT( (X$6:AC$6=1) * (X41:AC41="Y") * 2 ) +SUMPRODUCT( (X$6:AC$6=2) * (X41:AC41="Y") * 1 ) +SUMPRODUCT( (X$6:AC$6=3) * (X41:AC41="Y") * 1 ) +SUMPRODUCT( (X$6:AC$6=4) * (X41:AC41="N") * 1 ) +SUMPRODUCT( (X$6:AC$6=5) * (X41:AC41="N") * 2 ))</f>
        <v>17</v>
      </c>
      <c r="BZ41" s="3">
        <f>COUNTA(M41:N41)+COUNTA(X41:AC41)</f>
        <v>8</v>
      </c>
      <c r="CA41" s="3">
        <f xml:space="preserve"> 5 * (SUMPRODUCT( (O$6:R$6=1)*((O41:R41="Y") + (O41:R41="N")) * 2 ) +SUMPRODUCT( (O$6:R$6=2) * ((O41:R41="Y") + (O41:R41="N")) * 1 ) + SUMPRODUCT( (O$6:R$6=3)*((O41:R41="Y")+(O41:R41="N"))*1 ) +SUMPRODUCT( (O$6:R$6=4 ) * ((O41:R41="Y") + (O41:R41="N")) * 1 )+SUMPRODUCT( (O$6:R$6=5) * ((O41:R41="Y")+(O41:R41="N")) * 2 ))
+1*(SUMPRODUCT( (AD$6:AQ$6=1) * ((AD41:AQ41="Y") + (AD41:AQ41="N")) * 2 ) +SUMPRODUCT( (AD$6:AQ$6=2 ) * ((AD41:AQ41="Y") + (AD41:AQ41="N")) * 1 ) +SUMPRODUCT( (AD$6:AQ$6=3) * ((AD41:AQ41="Y") + (AD41:AQ41="N")) * 1 ) +SUMPRODUCT( (AD$6:AQ$6=4) * ((AD41:AQ41="Y") + (AD41:AQ41="N")) * 1 ) + SUMPRODUCT( (AD$6:AQ$6=5) * ((AD41:AQ41="Y") + (AD41:AQ41="N")) * 2 ))</f>
        <v>40</v>
      </c>
      <c r="CB41" s="3">
        <f xml:space="preserve"> 5 * (SUMPRODUCT( (O$6:R$6=1) * (O41:R41="Y") * 2 ) + SUMPRODUCT( (O$6:R$6=2) * (O41:R41="Y") * 1 ) +SUMPRODUCT( (O$6:R$6=3) * (O41:R41="Y") * 1 ) + SUMPRODUCT( (O$6:R$6=4) * (O41:R41="N") * 1 ) +SUMPRODUCT( (O$6:R$6=5) * (O41:R41="N") * 2 ))
+ (SUMPRODUCT( (AD$6:AQ$6=1) * (AD41:AQ41="Y") * 2 ) +SUMPRODUCT( (AD$6:AQ$6=2) * (AD41:AQ41="Y") * 1 ) +SUMPRODUCT( (AD$6:AQ$6=3) * (AD41:AQ41="Y") * 1 ) +SUMPRODUCT( (AD$6:AQ$6=4) * (AD41:AQ41="N") * 1 ) +SUMPRODUCT( (AD$6:AQ$6=5) * (AD41:AQ41="N") * 2 ))</f>
        <v>30</v>
      </c>
      <c r="CC41" s="3">
        <f>COUNTA(O41:R41)+COUNTA(AD41:AQ41)</f>
        <v>18</v>
      </c>
      <c r="CD41" s="3">
        <f>1*(SUMPRODUCT( (AR$6:AY$6=1) * ((AR41:AY41="Y") + (AR41:AY41="N")) * 2 ) +SUMPRODUCT( (AR$6:AY$6=2 ) * ((AR41:AY41="Y") + (AR41:AY41="N")) * 1 ) +SUMPRODUCT( (AR$6:AY$6=3) * ((AR41:AY41="Y") + (AR41:AY41="N")) * 1 ) +SUMPRODUCT( (AR$6:AY$6=4) * ((AR41:AY41="Y") + (AR41:AY41="N")) * 1 ) + SUMPRODUCT( (AR$6:AY$6=5) * ((AR41:AY41="Y") + (AR41:AY41="N")) * 2 ))</f>
        <v>8</v>
      </c>
      <c r="CE41" s="3">
        <f>(SUMPRODUCT( (AR$6:AY$6=1) * (AR41:AY41="Y") * 2 ) +SUMPRODUCT( (AR$6:AY$6=2) * (AR41:AY41="Y") * 1 ) +SUMPRODUCT( (AR$6:AY$6=3) * (AR41:AY41="Y") * 1 ) +SUMPRODUCT( (AR$6:AY$6=4) * (AR41:AY41="N") * 1 ) +SUMPRODUCT( (AR$6:AY$6=5) * (AR41:AY41="N") * 2 ))</f>
        <v>8</v>
      </c>
      <c r="CF41" s="3">
        <f>COUNTA(AR41:AY41)</f>
        <v>8</v>
      </c>
      <c r="CG41" s="3" cm="1">
        <f t="array" ref="CG41">5*(SUMPRODUCT((S$6=1)*((S41="Y")+(S41="N"))*2)+SUMPRODUCT((S$6=2)*((S41="Y")+(S41="N"))*1)+SUMPRODUCT((S$6=3)*((S41="Y")+(S41="N"))*1)+SUMPRODUCT((S$6=4)*((S41="Y")+(S41="N"))*1)+SUMPRODUCT((S$6=5)*((S41="Y")+(S41="N"))*2))+1*(SUMPRODUCT((AZ$6:BI$6=1)*((AZ41:BI41="Y")+(AZ41:BI41="N"))*2)+SUMPRODUCT((AZ$6:BI$6=2)*((AZ41:BI41="Y")+(AZ41:BI41="N"))*1)+SUMPRODUCT((AZ$6:BI$6=3)*((AZ41:BI41="Y")+(AZ41:BI41="N"))*1)+SUMPRODUCT((AZ$6:BI$6=4)*((AZ41:BI41="Y")+(AZ41:BI41="N"))*1)+SUMPRODUCT((AZ$6:BI$6=5)*((AZ41:BI41="Y")+(AZ41:BI41="N"))*2))</f>
        <v>15</v>
      </c>
      <c r="CH41" s="3" cm="1">
        <f t="array" ref="CH41">5*(SUMPRODUCT((S$6=1)*(S41="Y")*2)+SUMPRODUCT((S$6=2)*(S41="Y")*1)+SUMPRODUCT((S$6=3)*(S41="Y")*1)+SUMPRODUCT((S$6=4)*(S41="N")*1)+SUMPRODUCT((S$6=5)*(S41="N")*2))+(SUMPRODUCT((AZ$6:BI$6=1)*(AZ41:BI41="Y")*2)+SUMPRODUCT((AZ$6:BI$6=2)*(AZ41:BI41="Y")*1)+SUMPRODUCT((AZ$6:BI$6=3)*(AZ41:BI41="Y")*1)+SUMPRODUCT((AZ$6:BI$6=4)*(AZ41:BI41="N")*1)+SUMPRODUCT((AZ$6:BI$6=5)*(AZ41:BI41="N")*2))</f>
        <v>15</v>
      </c>
      <c r="CI41" s="3">
        <f>COUNTA(S41)+COUNTA(AZ41:BI41)</f>
        <v>11</v>
      </c>
      <c r="CJ41" s="3" cm="1">
        <f t="array" ref="CJ41">5*(SUMPRODUCT((T$6:V$6=1)*((T41:V41="Y")+(T41:V41="N"))*2)+SUMPRODUCT((T$6:V$6=2)*((T41:V41="Y")+(T41:V41="N"))*1)+SUMPRODUCT((T$6:V$6=3)*((T41:V41="Y")+(T41:V41="N"))*1)+SUMPRODUCT((T$6:V$6=4)*((T41:V41="Y")+(T41:V41="N"))*1)+SUMPRODUCT((T$6:V$6=5)*((T41:V41="Y")+(T41:V41="N"))*2))+1*(SUMPRODUCT((BJ$6:BQ$6=1)*((BJ41:BQ41="Y")+(BJ41:BQ41="N"))*2)+SUMPRODUCT((BJ$6:BQ$6=2)*((BJ41:BQ41="Y")+(BJ41:BQ41="N"))*1)+SUMPRODUCT((BJ$6:BQ$6=3)*((BJ41:BQ41="Y")+(BJ41:BQ41="N"))*1)+SUMPRODUCT((BJ$6:BQ$6=4)*((BJ41:BQ41="Y")+(BJ41:BQ41="N"))*1)+SUMPRODUCT((BJ$6:BQ$6=5)*((BJ41:BQ41="Y")+(BJ41:BQ41="N"))*2))</f>
        <v>23</v>
      </c>
      <c r="CK41" s="3" cm="1">
        <f t="array" ref="CK41">5*(SUMPRODUCT((T$6:V$6=1)*(T41:V41="Y")*2)+SUMPRODUCT((T$6:V$6=2)*(T41:V41="Y")*1)+SUMPRODUCT((T$6:V$6=3)*(T41:V41="Y")*1)+SUMPRODUCT((T$6:V$6=4)*(T41:V41="N")*1)+SUMPRODUCT((T$6:V$6=5)*(T41:V41="N")*2))+(SUMPRODUCT((BJ$6:BQ$6=1)*(BJ41:BQ41="Y")*2)+SUMPRODUCT((BJ$6:BQ$6=2)*(BJ41:BQ41="Y")*1)+SUMPRODUCT((BJ$6:BQ$6=3)*(BJ41:BQ41="Y")*1)+SUMPRODUCT((BJ$6:BQ$6=4)*(BJ41:BQ41="N")*1)+SUMPRODUCT((BJ$6:BQ$6=5)*(BJ41:BQ41="N")*2))</f>
        <v>23</v>
      </c>
      <c r="CL41" s="3">
        <f t="shared" si="4"/>
        <v>11</v>
      </c>
      <c r="CM41" s="19" t="e">
        <f>SUM(COUNTIF(M41, $H$128)*$H$137)+(COUNTIF(M41, $H$129)*$H$137)+(COUNTIF(#REF!, $H$128)*$H$135)+(COUNTIF(#REF!, $H$129)*$H$135)</f>
        <v>#REF!</v>
      </c>
      <c r="CN41" s="19" t="e">
        <f>SUM(COUNTIF(M41, $H$128)*$H$137)+(COUNTIF(#REF!, $H$128)*$H$135)</f>
        <v>#REF!</v>
      </c>
      <c r="CO41" s="19">
        <f>COUNTA(M41)+COUNTA(#REF!)</f>
        <v>2</v>
      </c>
      <c r="CP41" s="19" t="e">
        <f>SUM(COUNTIF(M41, $H$128)*$H$137)+(COUNTIF(M41, $H$129)*$H$137)+(COUNTIF(#REF!, $H$128)*$H$135)+(COUNTIF(#REF!, $H$129)*$H$135)</f>
        <v>#REF!</v>
      </c>
      <c r="CQ41" s="19" t="e">
        <f>SUM(COUNTIF(M41, $H$128)*$H$137)+(COUNTIF(#REF!, $H$128)*$H$135)</f>
        <v>#REF!</v>
      </c>
      <c r="CR41" s="19">
        <f>COUNTA(M41)+COUNTA(#REF!)</f>
        <v>2</v>
      </c>
    </row>
    <row r="42" spans="1:96" ht="15.75" customHeight="1" thickBot="1" x14ac:dyDescent="0.25">
      <c r="A42" s="14">
        <f t="shared" si="8"/>
        <v>84.375</v>
      </c>
      <c r="B42" s="14">
        <f t="shared" si="5"/>
        <v>100</v>
      </c>
      <c r="C42" s="14">
        <f t="shared" si="6"/>
        <v>75</v>
      </c>
      <c r="D42" s="14">
        <f t="shared" si="7"/>
        <v>100</v>
      </c>
      <c r="E42" s="14">
        <f t="shared" si="1"/>
        <v>100</v>
      </c>
      <c r="F42" s="14">
        <f t="shared" si="2"/>
        <v>100</v>
      </c>
      <c r="G42" s="14"/>
      <c r="H42" s="3" t="s">
        <v>41</v>
      </c>
      <c r="I42" s="3" t="s">
        <v>124</v>
      </c>
      <c r="J42" s="3" t="s">
        <v>125</v>
      </c>
      <c r="K42" s="17" t="s">
        <v>126</v>
      </c>
      <c r="L42" s="18" t="s">
        <v>45</v>
      </c>
      <c r="M42" s="3" t="s">
        <v>46</v>
      </c>
      <c r="N42" s="3" t="s">
        <v>46</v>
      </c>
      <c r="O42" s="3" t="s">
        <v>46</v>
      </c>
      <c r="P42" s="3" t="s">
        <v>46</v>
      </c>
      <c r="Q42" s="3" t="s">
        <v>46</v>
      </c>
      <c r="R42" s="3" t="s">
        <v>46</v>
      </c>
      <c r="S42" s="3" t="s">
        <v>58</v>
      </c>
      <c r="T42" s="3" t="s">
        <v>58</v>
      </c>
      <c r="U42" s="3" t="s">
        <v>58</v>
      </c>
      <c r="V42" s="3" t="s">
        <v>58</v>
      </c>
      <c r="W42" s="3" t="s">
        <v>46</v>
      </c>
      <c r="X42" s="3" t="s">
        <v>58</v>
      </c>
      <c r="Y42" s="3" t="s">
        <v>58</v>
      </c>
      <c r="Z42" s="3" t="s">
        <v>58</v>
      </c>
      <c r="AA42" s="3" t="s">
        <v>46</v>
      </c>
      <c r="AB42" s="3" t="s">
        <v>46</v>
      </c>
      <c r="AC42" s="3" t="s">
        <v>46</v>
      </c>
      <c r="AD42" s="3" t="s">
        <v>46</v>
      </c>
      <c r="AE42" s="3" t="s">
        <v>46</v>
      </c>
      <c r="AF42" s="3" t="s">
        <v>46</v>
      </c>
      <c r="AG42" s="3" t="s">
        <v>46</v>
      </c>
      <c r="AH42" s="3" t="s">
        <v>46</v>
      </c>
      <c r="AI42" s="3" t="s">
        <v>46</v>
      </c>
      <c r="AJ42" s="3" t="s">
        <v>46</v>
      </c>
      <c r="AK42" s="3" t="s">
        <v>46</v>
      </c>
      <c r="AL42" s="3" t="s">
        <v>46</v>
      </c>
      <c r="AM42" s="3" t="s">
        <v>46</v>
      </c>
      <c r="AN42" s="3" t="s">
        <v>46</v>
      </c>
      <c r="AO42" s="3" t="s">
        <v>46</v>
      </c>
      <c r="AP42" s="3" t="s">
        <v>46</v>
      </c>
      <c r="AQ42" s="3" t="s">
        <v>46</v>
      </c>
      <c r="AR42" s="3" t="s">
        <v>46</v>
      </c>
      <c r="AS42" s="3" t="s">
        <v>58</v>
      </c>
      <c r="AT42" s="3" t="s">
        <v>58</v>
      </c>
      <c r="AU42" s="3" t="s">
        <v>58</v>
      </c>
      <c r="AV42" s="3" t="s">
        <v>58</v>
      </c>
      <c r="AW42" s="3" t="s">
        <v>58</v>
      </c>
      <c r="AX42" s="3" t="s">
        <v>58</v>
      </c>
      <c r="AY42" s="3" t="s">
        <v>46</v>
      </c>
      <c r="AZ42" s="3" t="s">
        <v>46</v>
      </c>
      <c r="BA42" s="3" t="s">
        <v>46</v>
      </c>
      <c r="BB42" s="3" t="s">
        <v>46</v>
      </c>
      <c r="BC42" s="3" t="s">
        <v>46</v>
      </c>
      <c r="BD42" s="3" t="s">
        <v>46</v>
      </c>
      <c r="BE42" s="3" t="s">
        <v>46</v>
      </c>
      <c r="BF42" s="3" t="s">
        <v>46</v>
      </c>
      <c r="BG42" s="3" t="s">
        <v>46</v>
      </c>
      <c r="BH42" s="3" t="s">
        <v>58</v>
      </c>
      <c r="BI42" s="3" t="s">
        <v>58</v>
      </c>
      <c r="BJ42" s="3" t="s">
        <v>58</v>
      </c>
      <c r="BK42" s="3" t="s">
        <v>58</v>
      </c>
      <c r="BL42" s="3" t="s">
        <v>58</v>
      </c>
      <c r="BM42" s="3" t="s">
        <v>58</v>
      </c>
      <c r="BN42" s="3" t="s">
        <v>58</v>
      </c>
      <c r="BO42" s="3" t="s">
        <v>58</v>
      </c>
      <c r="BP42" s="3" t="s">
        <v>58</v>
      </c>
      <c r="BQ42" s="3" t="s">
        <v>46</v>
      </c>
      <c r="BR42" s="3" t="s">
        <v>46</v>
      </c>
      <c r="BS42" s="3" cm="1">
        <f t="array" ref="BS42" xml:space="preserve"> 5 * (SUMPRODUCT( (M$6:V$6=1)*((M42:V42="Y") + (M42:V42="N")) * 2 ) +SUMPRODUCT( (M$6:V$6=2) * ((M42:V42="Y") + (M42:V42="N")) * 1 ) + SUMPRODUCT( (M$6:V$6=3)*((M42:V42="Y")+(M42:V42="N"))*1 ) +SUMPRODUCT( (M$6:V$6=4 ) * ((M42:V42="Y") + (M42:V42="N")) * 1 )+SUMPRODUCT( (M$6:V$6=5) * ((M42:V42="Y")+(M42:V42="N")) * 2 ))+1*(SUMPRODUCT( (X$6:BQ$6=1) * ((X42:BQ42="Y") + (X42:BQ42="N")) * 2 ) +SUMPRODUCT( (X$6:BQ$6=2 ) * ((X42:BQ42="Y") + (X42:BQ42="N")) * 1 ) +SUMPRODUCT( (X$6:BQ$6=3) * ((X42:BQ42="Y") + (X42:BQ42="N")) * 1 ) +SUMPRODUCT( (X$6:BQ$6=4) * ((X42:BQ42="Y") + (X42:BQ42="N")) * 1 ) + SUMPRODUCT( (X$6:BQ$6=5) * ((X42:BQ42="Y") + (X42:BQ42="N")) * 2 ))</f>
        <v>64</v>
      </c>
      <c r="BT42" s="3" cm="1">
        <f t="array" ref="BT42" xml:space="preserve"> 5 * (SUMPRODUCT( (M$6:V$6=1) * (M42:V42="Y") * 2 ) + SUMPRODUCT( (M$6:V$6=2) * (M42:V42="Y") * 1 ) +SUMPRODUCT( (M$6:V$6=3) * (M42:V42="Y") * 1 ) + SUMPRODUCT( (M$6:V$6=4) * (M42:V42="N") * 1 ) +SUMPRODUCT( (M$6:V$6=5) * (M42:V42="N") * 2 ))
+ (SUMPRODUCT( (X$6:BQ$6=1) * (X42:BQ42="Y") * 2 ) +SUMPRODUCT( (X$6:BQ$6=2) * (X42:BQ42="Y") * 1 ) +SUMPRODUCT( (X$6:BQ$6=3) * (X42:BQ42="Y") * 1 ) +SUMPRODUCT( (X$6:BQ$6=4) * (X42:BQ42="N") * 1 ) +SUMPRODUCT( (X$6:BQ$6=5) * (X42:BQ42="N") * 2 ))</f>
        <v>54</v>
      </c>
      <c r="BU42" s="3">
        <f t="shared" si="3"/>
        <v>38</v>
      </c>
      <c r="BV42" s="3">
        <f t="shared" si="9"/>
        <v>1</v>
      </c>
      <c r="BX42" s="3">
        <f xml:space="preserve"> 5 * (SUMPRODUCT( (M$6:N$6=1)*((M42:N42="Y") + (M42:N42="N")) * 2 ) +SUMPRODUCT( (M$6:N$6=2) * ((M42:N42="Y") + (M42:N42="N")) * 1 ) + SUMPRODUCT( (M$6:N$6=3)*((M42:N42="Y")+(M42:N42="N"))*1 ) +SUMPRODUCT( (M$6:N$6=4 ) * ((M42:N42="Y") + (M42:N42="N")) * 1 )+SUMPRODUCT( (M$6:N$6=5) * ((M42:N42="Y")+(M42:N42="N")) * 2 ))+1*(SUMPRODUCT( (X$6:AC$6=1) * ((X42:AC42="Y") + (X42:AC42="N")) * 2 ) +SUMPRODUCT( (X$6:AC$6=2 ) * ((X42:AC42="Y") + (X42:AC42="N")) * 1 ) +SUMPRODUCT( (X$6:AC$6=3) * ((X42:AC42="Y") + (X42:AC42="N")) * 1 ) +SUMPRODUCT( (X$6:AC$6=4) * ((X42:AC42="Y") + (X42:AC42="N")) * 1 ) + SUMPRODUCT( (X$6:AC$6=5) * ((X42:AC42="Y") + (X42:AC42="N")) * 2 ))</f>
        <v>13</v>
      </c>
      <c r="BY42" s="3">
        <f xml:space="preserve"> 5 * (SUMPRODUCT( (M$6:N$6=1) * (M42:N42="Y") * 2 ) + SUMPRODUCT( (M$6:N$6=2) * (M42:N42="Y") * 1 ) +SUMPRODUCT( (M$6:N$6=3) * (M42:N42="Y") * 1 ) + SUMPRODUCT( (M$6:N$6=4) * (M42:N42="N") * 1 ) +SUMPRODUCT( (M$6:N$6=5) * (M42:N42="N") * 2 ))
+ (SUMPRODUCT( (X$6:AC$6=1) * (X42:AC42="Y") * 2 ) +SUMPRODUCT( (X$6:AC$6=2) * (X42:AC42="Y") * 1 ) +SUMPRODUCT( (X$6:AC$6=3) * (X42:AC42="Y") * 1 ) +SUMPRODUCT( (X$6:AC$6=4) * (X42:AC42="N") * 1 ) +SUMPRODUCT( (X$6:AC$6=5) * (X42:AC42="N") * 2 ))</f>
        <v>13</v>
      </c>
      <c r="BZ42" s="3">
        <f>COUNTA(M42:N42)+COUNTA(X42:AC42)</f>
        <v>8</v>
      </c>
      <c r="CA42" s="3">
        <f xml:space="preserve"> 5 * (SUMPRODUCT( (O$6:R$6=1)*((O42:R42="Y") + (O42:R42="N")) * 2 ) +SUMPRODUCT( (O$6:R$6=2) * ((O42:R42="Y") + (O42:R42="N")) * 1 ) + SUMPRODUCT( (O$6:R$6=3)*((O42:R42="Y")+(O42:R42="N"))*1 ) +SUMPRODUCT( (O$6:R$6=4 ) * ((O42:R42="Y") + (O42:R42="N")) * 1 )+SUMPRODUCT( (O$6:R$6=5) * ((O42:R42="Y")+(O42:R42="N")) * 2 ))
+1*(SUMPRODUCT( (AD$6:AQ$6=1) * ((AD42:AQ42="Y") + (AD42:AQ42="N")) * 2 ) +SUMPRODUCT( (AD$6:AQ$6=2 ) * ((AD42:AQ42="Y") + (AD42:AQ42="N")) * 1 ) +SUMPRODUCT( (AD$6:AQ$6=3) * ((AD42:AQ42="Y") + (AD42:AQ42="N")) * 1 ) +SUMPRODUCT( (AD$6:AQ$6=4) * ((AD42:AQ42="Y") + (AD42:AQ42="N")) * 1 ) + SUMPRODUCT( (AD$6:AQ$6=5) * ((AD42:AQ42="Y") + (AD42:AQ42="N")) * 2 ))</f>
        <v>40</v>
      </c>
      <c r="CB42" s="3">
        <f xml:space="preserve"> 5 * (SUMPRODUCT( (O$6:R$6=1) * (O42:R42="Y") * 2 ) + SUMPRODUCT( (O$6:R$6=2) * (O42:R42="Y") * 1 ) +SUMPRODUCT( (O$6:R$6=3) * (O42:R42="Y") * 1 ) + SUMPRODUCT( (O$6:R$6=4) * (O42:R42="N") * 1 ) +SUMPRODUCT( (O$6:R$6=5) * (O42:R42="N") * 2 ))
+ (SUMPRODUCT( (AD$6:AQ$6=1) * (AD42:AQ42="Y") * 2 ) +SUMPRODUCT( (AD$6:AQ$6=2) * (AD42:AQ42="Y") * 1 ) +SUMPRODUCT( (AD$6:AQ$6=3) * (AD42:AQ42="Y") * 1 ) +SUMPRODUCT( (AD$6:AQ$6=4) * (AD42:AQ42="N") * 1 ) +SUMPRODUCT( (AD$6:AQ$6=5) * (AD42:AQ42="N") * 2 ))</f>
        <v>30</v>
      </c>
      <c r="CC42" s="3">
        <f>COUNTA(O42:R42)+COUNTA(AD42:AQ42)</f>
        <v>18</v>
      </c>
      <c r="CD42" s="3">
        <f>1*(SUMPRODUCT( (AR$6:AY$6=1) * ((AR42:AY42="Y") + (AR42:AY42="N")) * 2 ) +SUMPRODUCT( (AR$6:AY$6=2 ) * ((AR42:AY42="Y") + (AR42:AY42="N")) * 1 ) +SUMPRODUCT( (AR$6:AY$6=3) * ((AR42:AY42="Y") + (AR42:AY42="N")) * 1 ) +SUMPRODUCT( (AR$6:AY$6=4) * ((AR42:AY42="Y") + (AR42:AY42="N")) * 1 ) + SUMPRODUCT( (AR$6:AY$6=5) * ((AR42:AY42="Y") + (AR42:AY42="N")) * 2 ))</f>
        <v>2</v>
      </c>
      <c r="CE42" s="3">
        <f>(SUMPRODUCT( (AR$6:AY$6=1) * (AR42:AY42="Y") * 2 ) +SUMPRODUCT( (AR$6:AY$6=2) * (AR42:AY42="Y") * 1 ) +SUMPRODUCT( (AR$6:AY$6=3) * (AR42:AY42="Y") * 1 ) +SUMPRODUCT( (AR$6:AY$6=4) * (AR42:AY42="N") * 1 ) +SUMPRODUCT( (AR$6:AY$6=5) * (AR42:AY42="N") * 2 ))</f>
        <v>2</v>
      </c>
      <c r="CF42" s="3">
        <f>COUNTA(AR42:AY42)</f>
        <v>8</v>
      </c>
      <c r="CG42" s="3" cm="1">
        <f t="array" ref="CG42">5*(SUMPRODUCT((S$6=1)*((S42="Y")+(S42="N"))*2)+SUMPRODUCT((S$6=2)*((S42="Y")+(S42="N"))*1)+SUMPRODUCT((S$6=3)*((S42="Y")+(S42="N"))*1)+SUMPRODUCT((S$6=4)*((S42="Y")+(S42="N"))*1)+SUMPRODUCT((S$6=5)*((S42="Y")+(S42="N"))*2))+1*(SUMPRODUCT((AZ$6:BI$6=1)*((AZ42:BI42="Y")+(AZ42:BI42="N"))*2)+SUMPRODUCT((AZ$6:BI$6=2)*((AZ42:BI42="Y")+(AZ42:BI42="N"))*1)+SUMPRODUCT((AZ$6:BI$6=3)*((AZ42:BI42="Y")+(AZ42:BI42="N"))*1)+SUMPRODUCT((AZ$6:BI$6=4)*((AZ42:BI42="Y")+(AZ42:BI42="N"))*1)+SUMPRODUCT((AZ$6:BI$6=5)*((AZ42:BI42="Y")+(AZ42:BI42="N"))*2))</f>
        <v>8</v>
      </c>
      <c r="CH42" s="3" cm="1">
        <f t="array" ref="CH42">5*(SUMPRODUCT((S$6=1)*(S42="Y")*2)+SUMPRODUCT((S$6=2)*(S42="Y")*1)+SUMPRODUCT((S$6=3)*(S42="Y")*1)+SUMPRODUCT((S$6=4)*(S42="N")*1)+SUMPRODUCT((S$6=5)*(S42="N")*2))+(SUMPRODUCT((AZ$6:BI$6=1)*(AZ42:BI42="Y")*2)+SUMPRODUCT((AZ$6:BI$6=2)*(AZ42:BI42="Y")*1)+SUMPRODUCT((AZ$6:BI$6=3)*(AZ42:BI42="Y")*1)+SUMPRODUCT((AZ$6:BI$6=4)*(AZ42:BI42="N")*1)+SUMPRODUCT((AZ$6:BI$6=5)*(AZ42:BI42="N")*2))</f>
        <v>8</v>
      </c>
      <c r="CI42" s="3">
        <f>COUNTA(S42)+COUNTA(AZ42:BI42)</f>
        <v>11</v>
      </c>
      <c r="CJ42" s="3" cm="1">
        <f t="array" ref="CJ42">5*(SUMPRODUCT((T$6:V$6=1)*((T42:V42="Y")+(T42:V42="N"))*2)+SUMPRODUCT((T$6:V$6=2)*((T42:V42="Y")+(T42:V42="N"))*1)+SUMPRODUCT((T$6:V$6=3)*((T42:V42="Y")+(T42:V42="N"))*1)+SUMPRODUCT((T$6:V$6=4)*((T42:V42="Y")+(T42:V42="N"))*1)+SUMPRODUCT((T$6:V$6=5)*((T42:V42="Y")+(T42:V42="N"))*2))+1*(SUMPRODUCT((BJ$6:BQ$6=1)*((BJ42:BQ42="Y")+(BJ42:BQ42="N"))*2)+SUMPRODUCT((BJ$6:BQ$6=2)*((BJ42:BQ42="Y")+(BJ42:BQ42="N"))*1)+SUMPRODUCT((BJ$6:BQ$6=3)*((BJ42:BQ42="Y")+(BJ42:BQ42="N"))*1)+SUMPRODUCT((BJ$6:BQ$6=4)*((BJ42:BQ42="Y")+(BJ42:BQ42="N"))*1)+SUMPRODUCT((BJ$6:BQ$6=5)*((BJ42:BQ42="Y")+(BJ42:BQ42="N"))*2))</f>
        <v>1</v>
      </c>
      <c r="CK42" s="3" cm="1">
        <f t="array" ref="CK42">5*(SUMPRODUCT((T$6:V$6=1)*(T42:V42="Y")*2)+SUMPRODUCT((T$6:V$6=2)*(T42:V42="Y")*1)+SUMPRODUCT((T$6:V$6=3)*(T42:V42="Y")*1)+SUMPRODUCT((T$6:V$6=4)*(T42:V42="N")*1)+SUMPRODUCT((T$6:V$6=5)*(T42:V42="N")*2))+(SUMPRODUCT((BJ$6:BQ$6=1)*(BJ42:BQ42="Y")*2)+SUMPRODUCT((BJ$6:BQ$6=2)*(BJ42:BQ42="Y")*1)+SUMPRODUCT((BJ$6:BQ$6=3)*(BJ42:BQ42="Y")*1)+SUMPRODUCT((BJ$6:BQ$6=4)*(BJ42:BQ42="N")*1)+SUMPRODUCT((BJ$6:BQ$6=5)*(BJ42:BQ42="N")*2))</f>
        <v>1</v>
      </c>
      <c r="CL42" s="3">
        <f t="shared" si="4"/>
        <v>11</v>
      </c>
      <c r="CM42" s="19" t="e">
        <f>SUM(COUNTIF(M42, $H$128)*$H$137)+(COUNTIF(M42, $H$129)*$H$137)+(COUNTIF(#REF!, $H$128)*$H$135)+(COUNTIF(#REF!, $H$129)*$H$135)</f>
        <v>#REF!</v>
      </c>
      <c r="CN42" s="19" t="e">
        <f>SUM(COUNTIF(M42, $H$128)*$H$137)+(COUNTIF(#REF!, $H$128)*$H$135)</f>
        <v>#REF!</v>
      </c>
      <c r="CO42" s="19">
        <f>COUNTA(M42)+COUNTA(#REF!)</f>
        <v>2</v>
      </c>
      <c r="CP42" s="19" t="e">
        <f>SUM(COUNTIF(M42, $H$128)*$H$137)+(COUNTIF(M42, $H$129)*$H$137)+(COUNTIF(#REF!, $H$128)*$H$135)+(COUNTIF(#REF!, $H$129)*$H$135)</f>
        <v>#REF!</v>
      </c>
      <c r="CQ42" s="19" t="e">
        <f>SUM(COUNTIF(M42, $H$128)*$H$137)+(COUNTIF(#REF!, $H$128)*$H$135)</f>
        <v>#REF!</v>
      </c>
      <c r="CR42" s="19">
        <f>COUNTA(M42)+COUNTA(#REF!)</f>
        <v>2</v>
      </c>
    </row>
    <row r="43" spans="1:96" ht="15.75" customHeight="1" thickBot="1" x14ac:dyDescent="0.25">
      <c r="A43" s="14">
        <f t="shared" si="8"/>
        <v>89.583333333333343</v>
      </c>
      <c r="B43" s="14">
        <f t="shared" si="5"/>
        <v>100</v>
      </c>
      <c r="C43" s="14">
        <f t="shared" si="6"/>
        <v>74.358974358974365</v>
      </c>
      <c r="D43" s="14">
        <f t="shared" si="7"/>
        <v>100</v>
      </c>
      <c r="E43" s="14">
        <f t="shared" si="1"/>
        <v>100</v>
      </c>
      <c r="F43" s="14">
        <f t="shared" si="2"/>
        <v>100</v>
      </c>
      <c r="G43" s="14"/>
      <c r="H43" s="3" t="s">
        <v>41</v>
      </c>
      <c r="I43" s="3" t="s">
        <v>127</v>
      </c>
      <c r="J43" s="3" t="s">
        <v>128</v>
      </c>
      <c r="K43" s="17" t="s">
        <v>129</v>
      </c>
      <c r="L43" s="18" t="s">
        <v>45</v>
      </c>
      <c r="M43" s="3" t="s">
        <v>58</v>
      </c>
      <c r="N43" s="3" t="s">
        <v>46</v>
      </c>
      <c r="O43" s="3" t="s">
        <v>46</v>
      </c>
      <c r="P43" s="3" t="s">
        <v>46</v>
      </c>
      <c r="Q43" s="3" t="s">
        <v>46</v>
      </c>
      <c r="R43" s="3" t="s">
        <v>46</v>
      </c>
      <c r="S43" s="3" t="s">
        <v>46</v>
      </c>
      <c r="T43" s="3" t="s">
        <v>46</v>
      </c>
      <c r="U43" s="3" t="s">
        <v>46</v>
      </c>
      <c r="V43" s="3" t="s">
        <v>46</v>
      </c>
      <c r="W43" s="3" t="s">
        <v>46</v>
      </c>
      <c r="X43" s="3" t="s">
        <v>46</v>
      </c>
      <c r="Y43" s="3" t="s">
        <v>46</v>
      </c>
      <c r="Z43" s="3" t="s">
        <v>46</v>
      </c>
      <c r="AA43" s="3" t="s">
        <v>58</v>
      </c>
      <c r="AB43" s="3" t="s">
        <v>46</v>
      </c>
      <c r="AC43" s="3" t="s">
        <v>46</v>
      </c>
      <c r="AD43" s="3" t="s">
        <v>46</v>
      </c>
      <c r="AE43" s="3" t="s">
        <v>46</v>
      </c>
      <c r="AF43" s="3" t="s">
        <v>46</v>
      </c>
      <c r="AG43" s="3" t="s">
        <v>46</v>
      </c>
      <c r="AH43" s="3" t="s">
        <v>46</v>
      </c>
      <c r="AI43" s="3" t="s">
        <v>46</v>
      </c>
      <c r="AJ43" s="3" t="s">
        <v>46</v>
      </c>
      <c r="AK43" s="3" t="s">
        <v>46</v>
      </c>
      <c r="AL43" s="3" t="s">
        <v>46</v>
      </c>
      <c r="AM43" s="3" t="s">
        <v>46</v>
      </c>
      <c r="AN43" s="3" t="s">
        <v>46</v>
      </c>
      <c r="AO43" s="3" t="s">
        <v>46</v>
      </c>
      <c r="AP43" s="3" t="s">
        <v>58</v>
      </c>
      <c r="AQ43" s="3" t="s">
        <v>46</v>
      </c>
      <c r="AR43" s="3" t="s">
        <v>46</v>
      </c>
      <c r="AS43" s="3" t="s">
        <v>46</v>
      </c>
      <c r="AT43" s="3" t="s">
        <v>46</v>
      </c>
      <c r="AU43" s="3" t="s">
        <v>46</v>
      </c>
      <c r="AV43" s="3" t="s">
        <v>46</v>
      </c>
      <c r="AW43" s="3" t="s">
        <v>46</v>
      </c>
      <c r="AX43" s="3" t="s">
        <v>46</v>
      </c>
      <c r="AY43" s="3" t="s">
        <v>46</v>
      </c>
      <c r="AZ43" s="3" t="s">
        <v>46</v>
      </c>
      <c r="BA43" s="3" t="s">
        <v>46</v>
      </c>
      <c r="BB43" s="3" t="s">
        <v>46</v>
      </c>
      <c r="BC43" s="3" t="s">
        <v>46</v>
      </c>
      <c r="BD43" s="3" t="s">
        <v>46</v>
      </c>
      <c r="BE43" s="3" t="s">
        <v>46</v>
      </c>
      <c r="BF43" s="3" t="s">
        <v>46</v>
      </c>
      <c r="BG43" s="3" t="s">
        <v>46</v>
      </c>
      <c r="BH43" s="3" t="s">
        <v>46</v>
      </c>
      <c r="BI43" s="3" t="s">
        <v>46</v>
      </c>
      <c r="BJ43" s="3" t="s">
        <v>46</v>
      </c>
      <c r="BK43" s="3" t="s">
        <v>58</v>
      </c>
      <c r="BL43" s="3" t="s">
        <v>46</v>
      </c>
      <c r="BM43" s="3" t="s">
        <v>46</v>
      </c>
      <c r="BN43" s="3" t="s">
        <v>46</v>
      </c>
      <c r="BO43" s="3" t="s">
        <v>46</v>
      </c>
      <c r="BP43" s="3" t="s">
        <v>46</v>
      </c>
      <c r="BQ43" s="3" t="s">
        <v>46</v>
      </c>
      <c r="BR43" s="3" t="s">
        <v>46</v>
      </c>
      <c r="BS43" s="3" cm="1">
        <f t="array" ref="BS43" xml:space="preserve"> 5 * (SUMPRODUCT( (M$6:V$6=1)*((M43:V43="Y") + (M43:V43="N")) * 2 ) +SUMPRODUCT( (M$6:V$6=2) * ((M43:V43="Y") + (M43:V43="N")) * 1 ) + SUMPRODUCT( (M$6:V$6=3)*((M43:V43="Y")+(M43:V43="N"))*1 ) +SUMPRODUCT( (M$6:V$6=4 ) * ((M43:V43="Y") + (M43:V43="N")) * 1 )+SUMPRODUCT( (M$6:V$6=5) * ((M43:V43="Y")+(M43:V43="N")) * 2 ))+1*(SUMPRODUCT( (X$6:BQ$6=1) * ((X43:BQ43="Y") + (X43:BQ43="N")) * 2 ) +SUMPRODUCT( (X$6:BQ$6=2 ) * ((X43:BQ43="Y") + (X43:BQ43="N")) * 1 ) +SUMPRODUCT( (X$6:BQ$6=3) * ((X43:BQ43="Y") + (X43:BQ43="N")) * 1 ) +SUMPRODUCT( (X$6:BQ$6=4) * ((X43:BQ43="Y") + (X43:BQ43="N")) * 1 ) + SUMPRODUCT( (X$6:BQ$6=5) * ((X43:BQ43="Y") + (X43:BQ43="N")) * 2 ))</f>
        <v>96</v>
      </c>
      <c r="BT43" s="3" cm="1">
        <f t="array" ref="BT43" xml:space="preserve"> 5 * (SUMPRODUCT( (M$6:V$6=1) * (M43:V43="Y") * 2 ) + SUMPRODUCT( (M$6:V$6=2) * (M43:V43="Y") * 1 ) +SUMPRODUCT( (M$6:V$6=3) * (M43:V43="Y") * 1 ) + SUMPRODUCT( (M$6:V$6=4) * (M43:V43="N") * 1 ) +SUMPRODUCT( (M$6:V$6=5) * (M43:V43="N") * 2 ))
+ (SUMPRODUCT( (X$6:BQ$6=1) * (X43:BQ43="Y") * 2 ) +SUMPRODUCT( (X$6:BQ$6=2) * (X43:BQ43="Y") * 1 ) +SUMPRODUCT( (X$6:BQ$6=3) * (X43:BQ43="Y") * 1 ) +SUMPRODUCT( (X$6:BQ$6=4) * (X43:BQ43="N") * 1 ) +SUMPRODUCT( (X$6:BQ$6=5) * (X43:BQ43="N") * 2 ))</f>
        <v>86</v>
      </c>
      <c r="BU43" s="3">
        <f t="shared" si="3"/>
        <v>8</v>
      </c>
      <c r="BV43" s="3">
        <f t="shared" si="9"/>
        <v>1</v>
      </c>
      <c r="BX43" s="3">
        <f xml:space="preserve"> 5 * (SUMPRODUCT( (M$6:N$6=1)*((M43:N43="Y") + (M43:N43="N")) * 2 ) +SUMPRODUCT( (M$6:N$6=2) * ((M43:N43="Y") + (M43:N43="N")) * 1 ) + SUMPRODUCT( (M$6:N$6=3)*((M43:N43="Y")+(M43:N43="N"))*1 ) +SUMPRODUCT( (M$6:N$6=4 ) * ((M43:N43="Y") + (M43:N43="N")) * 1 )+SUMPRODUCT( (M$6:N$6=5) * ((M43:N43="Y")+(M43:N43="N")) * 2 ))+1*(SUMPRODUCT( (X$6:AC$6=1) * ((X43:AC43="Y") + (X43:AC43="N")) * 2 ) +SUMPRODUCT( (X$6:AC$6=2 ) * ((X43:AC43="Y") + (X43:AC43="N")) * 1 ) +SUMPRODUCT( (X$6:AC$6=3) * ((X43:AC43="Y") + (X43:AC43="N")) * 1 ) +SUMPRODUCT( (X$6:AC$6=4) * ((X43:AC43="Y") + (X43:AC43="N")) * 1 ) + SUMPRODUCT( (X$6:AC$6=5) * ((X43:AC43="Y") + (X43:AC43="N")) * 2 ))</f>
        <v>11</v>
      </c>
      <c r="BY43" s="3">
        <f xml:space="preserve"> 5 * (SUMPRODUCT( (M$6:N$6=1) * (M43:N43="Y") * 2 ) + SUMPRODUCT( (M$6:N$6=2) * (M43:N43="Y") * 1 ) +SUMPRODUCT( (M$6:N$6=3) * (M43:N43="Y") * 1 ) + SUMPRODUCT( (M$6:N$6=4) * (M43:N43="N") * 1 ) +SUMPRODUCT( (M$6:N$6=5) * (M43:N43="N") * 2 ))
+ (SUMPRODUCT( (X$6:AC$6=1) * (X43:AC43="Y") * 2 ) +SUMPRODUCT( (X$6:AC$6=2) * (X43:AC43="Y") * 1 ) +SUMPRODUCT( (X$6:AC$6=3) * (X43:AC43="Y") * 1 ) +SUMPRODUCT( (X$6:AC$6=4) * (X43:AC43="N") * 1 ) +SUMPRODUCT( (X$6:AC$6=5) * (X43:AC43="N") * 2 ))</f>
        <v>11</v>
      </c>
      <c r="BZ43" s="3">
        <f>COUNTA(M43:N43)+COUNTA(X43:AC43)</f>
        <v>8</v>
      </c>
      <c r="CA43" s="3">
        <f xml:space="preserve"> 5 * (SUMPRODUCT( (O$6:R$6=1)*((O43:R43="Y") + (O43:R43="N")) * 2 ) +SUMPRODUCT( (O$6:R$6=2) * ((O43:R43="Y") + (O43:R43="N")) * 1 ) + SUMPRODUCT( (O$6:R$6=3)*((O43:R43="Y")+(O43:R43="N"))*1 ) +SUMPRODUCT( (O$6:R$6=4 ) * ((O43:R43="Y") + (O43:R43="N")) * 1 )+SUMPRODUCT( (O$6:R$6=5) * ((O43:R43="Y")+(O43:R43="N")) * 2 ))
+1*(SUMPRODUCT( (AD$6:AQ$6=1) * ((AD43:AQ43="Y") + (AD43:AQ43="N")) * 2 ) +SUMPRODUCT( (AD$6:AQ$6=2 ) * ((AD43:AQ43="Y") + (AD43:AQ43="N")) * 1 ) +SUMPRODUCT( (AD$6:AQ$6=3) * ((AD43:AQ43="Y") + (AD43:AQ43="N")) * 1 ) +SUMPRODUCT( (AD$6:AQ$6=4) * ((AD43:AQ43="Y") + (AD43:AQ43="N")) * 1 ) + SUMPRODUCT( (AD$6:AQ$6=5) * ((AD43:AQ43="Y") + (AD43:AQ43="N")) * 2 ))</f>
        <v>39</v>
      </c>
      <c r="CB43" s="3">
        <f xml:space="preserve"> 5 * (SUMPRODUCT( (O$6:R$6=1) * (O43:R43="Y") * 2 ) + SUMPRODUCT( (O$6:R$6=2) * (O43:R43="Y") * 1 ) +SUMPRODUCT( (O$6:R$6=3) * (O43:R43="Y") * 1 ) + SUMPRODUCT( (O$6:R$6=4) * (O43:R43="N") * 1 ) +SUMPRODUCT( (O$6:R$6=5) * (O43:R43="N") * 2 ))
+ (SUMPRODUCT( (AD$6:AQ$6=1) * (AD43:AQ43="Y") * 2 ) +SUMPRODUCT( (AD$6:AQ$6=2) * (AD43:AQ43="Y") * 1 ) +SUMPRODUCT( (AD$6:AQ$6=3) * (AD43:AQ43="Y") * 1 ) +SUMPRODUCT( (AD$6:AQ$6=4) * (AD43:AQ43="N") * 1 ) +SUMPRODUCT( (AD$6:AQ$6=5) * (AD43:AQ43="N") * 2 ))</f>
        <v>29</v>
      </c>
      <c r="CC43" s="3">
        <f>COUNTA(O43:R43)+COUNTA(AD43:AQ43)</f>
        <v>18</v>
      </c>
      <c r="CD43" s="3">
        <f>1*(SUMPRODUCT( (AR$6:AY$6=1) * ((AR43:AY43="Y") + (AR43:AY43="N")) * 2 ) +SUMPRODUCT( (AR$6:AY$6=2 ) * ((AR43:AY43="Y") + (AR43:AY43="N")) * 1 ) +SUMPRODUCT( (AR$6:AY$6=3) * ((AR43:AY43="Y") + (AR43:AY43="N")) * 1 ) +SUMPRODUCT( (AR$6:AY$6=4) * ((AR43:AY43="Y") + (AR43:AY43="N")) * 1 ) + SUMPRODUCT( (AR$6:AY$6=5) * ((AR43:AY43="Y") + (AR43:AY43="N")) * 2 ))</f>
        <v>8</v>
      </c>
      <c r="CE43" s="3">
        <f>(SUMPRODUCT( (AR$6:AY$6=1) * (AR43:AY43="Y") * 2 ) +SUMPRODUCT( (AR$6:AY$6=2) * (AR43:AY43="Y") * 1 ) +SUMPRODUCT( (AR$6:AY$6=3) * (AR43:AY43="Y") * 1 ) +SUMPRODUCT( (AR$6:AY$6=4) * (AR43:AY43="N") * 1 ) +SUMPRODUCT( (AR$6:AY$6=5) * (AR43:AY43="N") * 2 ))</f>
        <v>8</v>
      </c>
      <c r="CF43" s="3">
        <f>COUNTA(AR43:AY43)</f>
        <v>8</v>
      </c>
      <c r="CG43" s="3" cm="1">
        <f t="array" ref="CG43">5*(SUMPRODUCT((S$6=1)*((S43="Y")+(S43="N"))*2)+SUMPRODUCT((S$6=2)*((S43="Y")+(S43="N"))*1)+SUMPRODUCT((S$6=3)*((S43="Y")+(S43="N"))*1)+SUMPRODUCT((S$6=4)*((S43="Y")+(S43="N"))*1)+SUMPRODUCT((S$6=5)*((S43="Y")+(S43="N"))*2))+1*(SUMPRODUCT((AZ$6:BI$6=1)*((AZ43:BI43="Y")+(AZ43:BI43="N"))*2)+SUMPRODUCT((AZ$6:BI$6=2)*((AZ43:BI43="Y")+(AZ43:BI43="N"))*1)+SUMPRODUCT((AZ$6:BI$6=3)*((AZ43:BI43="Y")+(AZ43:BI43="N"))*1)+SUMPRODUCT((AZ$6:BI$6=4)*((AZ43:BI43="Y")+(AZ43:BI43="N"))*1)+SUMPRODUCT((AZ$6:BI$6=5)*((AZ43:BI43="Y")+(AZ43:BI43="N"))*2))</f>
        <v>15</v>
      </c>
      <c r="CH43" s="3" cm="1">
        <f t="array" ref="CH43">5*(SUMPRODUCT((S$6=1)*(S43="Y")*2)+SUMPRODUCT((S$6=2)*(S43="Y")*1)+SUMPRODUCT((S$6=3)*(S43="Y")*1)+SUMPRODUCT((S$6=4)*(S43="N")*1)+SUMPRODUCT((S$6=5)*(S43="N")*2))+(SUMPRODUCT((AZ$6:BI$6=1)*(AZ43:BI43="Y")*2)+SUMPRODUCT((AZ$6:BI$6=2)*(AZ43:BI43="Y")*1)+SUMPRODUCT((AZ$6:BI$6=3)*(AZ43:BI43="Y")*1)+SUMPRODUCT((AZ$6:BI$6=4)*(AZ43:BI43="N")*1)+SUMPRODUCT((AZ$6:BI$6=5)*(AZ43:BI43="N")*2))</f>
        <v>15</v>
      </c>
      <c r="CI43" s="3">
        <f>COUNTA(S43)+COUNTA(AZ43:BI43)</f>
        <v>11</v>
      </c>
      <c r="CJ43" s="3" cm="1">
        <f t="array" ref="CJ43">5*(SUMPRODUCT((T$6:V$6=1)*((T43:V43="Y")+(T43:V43="N"))*2)+SUMPRODUCT((T$6:V$6=2)*((T43:V43="Y")+(T43:V43="N"))*1)+SUMPRODUCT((T$6:V$6=3)*((T43:V43="Y")+(T43:V43="N"))*1)+SUMPRODUCT((T$6:V$6=4)*((T43:V43="Y")+(T43:V43="N"))*1)+SUMPRODUCT((T$6:V$6=5)*((T43:V43="Y")+(T43:V43="N"))*2))+1*(SUMPRODUCT((BJ$6:BQ$6=1)*((BJ43:BQ43="Y")+(BJ43:BQ43="N"))*2)+SUMPRODUCT((BJ$6:BQ$6=2)*((BJ43:BQ43="Y")+(BJ43:BQ43="N"))*1)+SUMPRODUCT((BJ$6:BQ$6=3)*((BJ43:BQ43="Y")+(BJ43:BQ43="N"))*1)+SUMPRODUCT((BJ$6:BQ$6=4)*((BJ43:BQ43="Y")+(BJ43:BQ43="N"))*1)+SUMPRODUCT((BJ$6:BQ$6=5)*((BJ43:BQ43="Y")+(BJ43:BQ43="N"))*2))</f>
        <v>23</v>
      </c>
      <c r="CK43" s="3" cm="1">
        <f t="array" ref="CK43">5*(SUMPRODUCT((T$6:V$6=1)*(T43:V43="Y")*2)+SUMPRODUCT((T$6:V$6=2)*(T43:V43="Y")*1)+SUMPRODUCT((T$6:V$6=3)*(T43:V43="Y")*1)+SUMPRODUCT((T$6:V$6=4)*(T43:V43="N")*1)+SUMPRODUCT((T$6:V$6=5)*(T43:V43="N")*2))+(SUMPRODUCT((BJ$6:BQ$6=1)*(BJ43:BQ43="Y")*2)+SUMPRODUCT((BJ$6:BQ$6=2)*(BJ43:BQ43="Y")*1)+SUMPRODUCT((BJ$6:BQ$6=3)*(BJ43:BQ43="Y")*1)+SUMPRODUCT((BJ$6:BQ$6=4)*(BJ43:BQ43="N")*1)+SUMPRODUCT((BJ$6:BQ$6=5)*(BJ43:BQ43="N")*2))</f>
        <v>23</v>
      </c>
      <c r="CL43" s="3">
        <f t="shared" si="4"/>
        <v>11</v>
      </c>
      <c r="CM43" s="19" t="e">
        <f>SUM(COUNTIF(M43, $H$128)*$H$137)+(COUNTIF(M43, $H$129)*$H$137)+(COUNTIF(#REF!, $H$128)*$H$135)+(COUNTIF(#REF!, $H$129)*$H$135)</f>
        <v>#REF!</v>
      </c>
      <c r="CN43" s="19" t="e">
        <f>SUM(COUNTIF(M43, $H$128)*$H$137)+(COUNTIF(#REF!, $H$128)*$H$135)</f>
        <v>#REF!</v>
      </c>
      <c r="CO43" s="19">
        <f>COUNTA(M43)+COUNTA(#REF!)</f>
        <v>2</v>
      </c>
      <c r="CP43" s="19" t="e">
        <f>SUM(COUNTIF(M43, $H$128)*$H$137)+(COUNTIF(M43, $H$129)*$H$137)+(COUNTIF(#REF!, $H$128)*$H$135)+(COUNTIF(#REF!, $H$129)*$H$135)</f>
        <v>#REF!</v>
      </c>
      <c r="CQ43" s="19" t="e">
        <f>SUM(COUNTIF(M43, $H$128)*$H$137)+(COUNTIF(#REF!, $H$128)*$H$135)</f>
        <v>#REF!</v>
      </c>
      <c r="CR43" s="19">
        <f>COUNTA(M43)+COUNTA(#REF!)</f>
        <v>2</v>
      </c>
    </row>
    <row r="44" spans="1:96" ht="15.75" customHeight="1" thickBot="1" x14ac:dyDescent="0.25">
      <c r="A44" s="14">
        <f t="shared" si="8"/>
        <v>90.196078431372555</v>
      </c>
      <c r="B44" s="14">
        <f t="shared" si="5"/>
        <v>100</v>
      </c>
      <c r="C44" s="14">
        <f t="shared" si="6"/>
        <v>74.358974358974365</v>
      </c>
      <c r="D44" s="14">
        <f t="shared" si="7"/>
        <v>100</v>
      </c>
      <c r="E44" s="14">
        <f t="shared" si="1"/>
        <v>100</v>
      </c>
      <c r="F44" s="14">
        <f t="shared" si="2"/>
        <v>100</v>
      </c>
      <c r="G44" s="14"/>
      <c r="H44" s="3" t="s">
        <v>41</v>
      </c>
      <c r="I44" s="3" t="s">
        <v>130</v>
      </c>
      <c r="J44" s="3" t="s">
        <v>131</v>
      </c>
      <c r="K44" s="17" t="s">
        <v>132</v>
      </c>
      <c r="L44" s="18" t="s">
        <v>45</v>
      </c>
      <c r="M44" s="3" t="s">
        <v>46</v>
      </c>
      <c r="N44" s="3" t="s">
        <v>46</v>
      </c>
      <c r="O44" s="3" t="s">
        <v>46</v>
      </c>
      <c r="P44" s="3" t="s">
        <v>46</v>
      </c>
      <c r="Q44" s="3" t="s">
        <v>46</v>
      </c>
      <c r="R44" s="3" t="s">
        <v>46</v>
      </c>
      <c r="S44" s="3" t="s">
        <v>46</v>
      </c>
      <c r="T44" s="3" t="s">
        <v>46</v>
      </c>
      <c r="U44" s="3" t="s">
        <v>46</v>
      </c>
      <c r="V44" s="3" t="s">
        <v>46</v>
      </c>
      <c r="W44" s="3" t="s">
        <v>46</v>
      </c>
      <c r="X44" s="3" t="s">
        <v>46</v>
      </c>
      <c r="Y44" s="3" t="s">
        <v>46</v>
      </c>
      <c r="Z44" s="3" t="s">
        <v>46</v>
      </c>
      <c r="AA44" s="3" t="s">
        <v>46</v>
      </c>
      <c r="AB44" s="3" t="s">
        <v>46</v>
      </c>
      <c r="AC44" s="3" t="s">
        <v>46</v>
      </c>
      <c r="AD44" s="3" t="s">
        <v>46</v>
      </c>
      <c r="AE44" s="3" t="s">
        <v>46</v>
      </c>
      <c r="AF44" s="3" t="s">
        <v>46</v>
      </c>
      <c r="AG44" s="3" t="s">
        <v>46</v>
      </c>
      <c r="AH44" s="3" t="s">
        <v>46</v>
      </c>
      <c r="AI44" s="3" t="s">
        <v>46</v>
      </c>
      <c r="AJ44" s="3" t="s">
        <v>46</v>
      </c>
      <c r="AK44" s="3" t="s">
        <v>46</v>
      </c>
      <c r="AL44" s="3" t="s">
        <v>46</v>
      </c>
      <c r="AM44" s="3" t="s">
        <v>46</v>
      </c>
      <c r="AN44" s="3" t="s">
        <v>58</v>
      </c>
      <c r="AO44" s="3" t="s">
        <v>46</v>
      </c>
      <c r="AP44" s="3" t="s">
        <v>46</v>
      </c>
      <c r="AQ44" s="3" t="s">
        <v>46</v>
      </c>
      <c r="AR44" s="3" t="s">
        <v>46</v>
      </c>
      <c r="AS44" s="3" t="s">
        <v>46</v>
      </c>
      <c r="AT44" s="3" t="s">
        <v>46</v>
      </c>
      <c r="AU44" s="3" t="s">
        <v>46</v>
      </c>
      <c r="AV44" s="3" t="s">
        <v>46</v>
      </c>
      <c r="AW44" s="3" t="s">
        <v>46</v>
      </c>
      <c r="AX44" s="3" t="s">
        <v>46</v>
      </c>
      <c r="AY44" s="3" t="s">
        <v>46</v>
      </c>
      <c r="AZ44" s="3" t="s">
        <v>46</v>
      </c>
      <c r="BA44" s="3" t="s">
        <v>46</v>
      </c>
      <c r="BB44" s="3" t="s">
        <v>46</v>
      </c>
      <c r="BC44" s="3" t="s">
        <v>58</v>
      </c>
      <c r="BD44" s="3" t="s">
        <v>46</v>
      </c>
      <c r="BE44" s="3" t="s">
        <v>46</v>
      </c>
      <c r="BF44" s="3" t="s">
        <v>46</v>
      </c>
      <c r="BG44" s="3" t="s">
        <v>46</v>
      </c>
      <c r="BH44" s="3" t="s">
        <v>46</v>
      </c>
      <c r="BI44" s="3" t="s">
        <v>46</v>
      </c>
      <c r="BJ44" s="3" t="s">
        <v>46</v>
      </c>
      <c r="BK44" s="3" t="s">
        <v>46</v>
      </c>
      <c r="BL44" s="3" t="s">
        <v>46</v>
      </c>
      <c r="BM44" s="3" t="s">
        <v>46</v>
      </c>
      <c r="BN44" s="3" t="s">
        <v>46</v>
      </c>
      <c r="BO44" s="3" t="s">
        <v>46</v>
      </c>
      <c r="BP44" s="3" t="s">
        <v>46</v>
      </c>
      <c r="BQ44" s="3" t="s">
        <v>46</v>
      </c>
      <c r="BR44" s="3" t="s">
        <v>46</v>
      </c>
      <c r="BS44" s="3" cm="1">
        <f t="array" ref="BS44" xml:space="preserve"> 5 * (SUMPRODUCT( (M$6:V$6=1)*((M44:V44="Y") + (M44:V44="N")) * 2 ) +SUMPRODUCT( (M$6:V$6=2) * ((M44:V44="Y") + (M44:V44="N")) * 1 ) + SUMPRODUCT( (M$6:V$6=3)*((M44:V44="Y")+(M44:V44="N"))*1 ) +SUMPRODUCT( (M$6:V$6=4 ) * ((M44:V44="Y") + (M44:V44="N")) * 1 )+SUMPRODUCT( (M$6:V$6=5) * ((M44:V44="Y")+(M44:V44="N")) * 2 ))+1*(SUMPRODUCT( (X$6:BQ$6=1) * ((X44:BQ44="Y") + (X44:BQ44="N")) * 2 ) +SUMPRODUCT( (X$6:BQ$6=2 ) * ((X44:BQ44="Y") + (X44:BQ44="N")) * 1 ) +SUMPRODUCT( (X$6:BQ$6=3) * ((X44:BQ44="Y") + (X44:BQ44="N")) * 1 ) +SUMPRODUCT( (X$6:BQ$6=4) * ((X44:BQ44="Y") + (X44:BQ44="N")) * 1 ) + SUMPRODUCT( (X$6:BQ$6=5) * ((X44:BQ44="Y") + (X44:BQ44="N")) * 2 ))</f>
        <v>102</v>
      </c>
      <c r="BT44" s="3" cm="1">
        <f t="array" ref="BT44" xml:space="preserve"> 5 * (SUMPRODUCT( (M$6:V$6=1) * (M44:V44="Y") * 2 ) + SUMPRODUCT( (M$6:V$6=2) * (M44:V44="Y") * 1 ) +SUMPRODUCT( (M$6:V$6=3) * (M44:V44="Y") * 1 ) + SUMPRODUCT( (M$6:V$6=4) * (M44:V44="N") * 1 ) +SUMPRODUCT( (M$6:V$6=5) * (M44:V44="N") * 2 ))
+ (SUMPRODUCT( (X$6:BQ$6=1) * (X44:BQ44="Y") * 2 ) +SUMPRODUCT( (X$6:BQ$6=2) * (X44:BQ44="Y") * 1 ) +SUMPRODUCT( (X$6:BQ$6=3) * (X44:BQ44="Y") * 1 ) +SUMPRODUCT( (X$6:BQ$6=4) * (X44:BQ44="N") * 1 ) +SUMPRODUCT( (X$6:BQ$6=5) * (X44:BQ44="N") * 2 ))</f>
        <v>92</v>
      </c>
      <c r="BU44" s="3">
        <f t="shared" si="3"/>
        <v>2</v>
      </c>
      <c r="BV44" s="3">
        <f t="shared" si="9"/>
        <v>1</v>
      </c>
      <c r="BX44" s="3">
        <f xml:space="preserve"> 5 * (SUMPRODUCT( (M$6:N$6=1)*((M44:N44="Y") + (M44:N44="N")) * 2 ) +SUMPRODUCT( (M$6:N$6=2) * ((M44:N44="Y") + (M44:N44="N")) * 1 ) + SUMPRODUCT( (M$6:N$6=3)*((M44:N44="Y")+(M44:N44="N"))*1 ) +SUMPRODUCT( (M$6:N$6=4 ) * ((M44:N44="Y") + (M44:N44="N")) * 1 )+SUMPRODUCT( (M$6:N$6=5) * ((M44:N44="Y")+(M44:N44="N")) * 2 ))+1*(SUMPRODUCT( (X$6:AC$6=1) * ((X44:AC44="Y") + (X44:AC44="N")) * 2 ) +SUMPRODUCT( (X$6:AC$6=2 ) * ((X44:AC44="Y") + (X44:AC44="N")) * 1 ) +SUMPRODUCT( (X$6:AC$6=3) * ((X44:AC44="Y") + (X44:AC44="N")) * 1 ) +SUMPRODUCT( (X$6:AC$6=4) * ((X44:AC44="Y") + (X44:AC44="N")) * 1 ) + SUMPRODUCT( (X$6:AC$6=5) * ((X44:AC44="Y") + (X44:AC44="N")) * 2 ))</f>
        <v>17</v>
      </c>
      <c r="BY44" s="3">
        <f xml:space="preserve"> 5 * (SUMPRODUCT( (M$6:N$6=1) * (M44:N44="Y") * 2 ) + SUMPRODUCT( (M$6:N$6=2) * (M44:N44="Y") * 1 ) +SUMPRODUCT( (M$6:N$6=3) * (M44:N44="Y") * 1 ) + SUMPRODUCT( (M$6:N$6=4) * (M44:N44="N") * 1 ) +SUMPRODUCT( (M$6:N$6=5) * (M44:N44="N") * 2 ))
+ (SUMPRODUCT( (X$6:AC$6=1) * (X44:AC44="Y") * 2 ) +SUMPRODUCT( (X$6:AC$6=2) * (X44:AC44="Y") * 1 ) +SUMPRODUCT( (X$6:AC$6=3) * (X44:AC44="Y") * 1 ) +SUMPRODUCT( (X$6:AC$6=4) * (X44:AC44="N") * 1 ) +SUMPRODUCT( (X$6:AC$6=5) * (X44:AC44="N") * 2 ))</f>
        <v>17</v>
      </c>
      <c r="BZ44" s="3">
        <f>COUNTA(M44:N44)+COUNTA(X44:AC44)</f>
        <v>8</v>
      </c>
      <c r="CA44" s="3">
        <f xml:space="preserve"> 5 * (SUMPRODUCT( (O$6:R$6=1)*((O44:R44="Y") + (O44:R44="N")) * 2 ) +SUMPRODUCT( (O$6:R$6=2) * ((O44:R44="Y") + (O44:R44="N")) * 1 ) + SUMPRODUCT( (O$6:R$6=3)*((O44:R44="Y")+(O44:R44="N"))*1 ) +SUMPRODUCT( (O$6:R$6=4 ) * ((O44:R44="Y") + (O44:R44="N")) * 1 )+SUMPRODUCT( (O$6:R$6=5) * ((O44:R44="Y")+(O44:R44="N")) * 2 ))
+1*(SUMPRODUCT( (AD$6:AQ$6=1) * ((AD44:AQ44="Y") + (AD44:AQ44="N")) * 2 ) +SUMPRODUCT( (AD$6:AQ$6=2 ) * ((AD44:AQ44="Y") + (AD44:AQ44="N")) * 1 ) +SUMPRODUCT( (AD$6:AQ$6=3) * ((AD44:AQ44="Y") + (AD44:AQ44="N")) * 1 ) +SUMPRODUCT( (AD$6:AQ$6=4) * ((AD44:AQ44="Y") + (AD44:AQ44="N")) * 1 ) + SUMPRODUCT( (AD$6:AQ$6=5) * ((AD44:AQ44="Y") + (AD44:AQ44="N")) * 2 ))</f>
        <v>39</v>
      </c>
      <c r="CB44" s="3">
        <f xml:space="preserve"> 5 * (SUMPRODUCT( (O$6:R$6=1) * (O44:R44="Y") * 2 ) + SUMPRODUCT( (O$6:R$6=2) * (O44:R44="Y") * 1 ) +SUMPRODUCT( (O$6:R$6=3) * (O44:R44="Y") * 1 ) + SUMPRODUCT( (O$6:R$6=4) * (O44:R44="N") * 1 ) +SUMPRODUCT( (O$6:R$6=5) * (O44:R44="N") * 2 ))
+ (SUMPRODUCT( (AD$6:AQ$6=1) * (AD44:AQ44="Y") * 2 ) +SUMPRODUCT( (AD$6:AQ$6=2) * (AD44:AQ44="Y") * 1 ) +SUMPRODUCT( (AD$6:AQ$6=3) * (AD44:AQ44="Y") * 1 ) +SUMPRODUCT( (AD$6:AQ$6=4) * (AD44:AQ44="N") * 1 ) +SUMPRODUCT( (AD$6:AQ$6=5) * (AD44:AQ44="N") * 2 ))</f>
        <v>29</v>
      </c>
      <c r="CC44" s="3">
        <f>COUNTA(O44:R44)+COUNTA(AD44:AQ44)</f>
        <v>18</v>
      </c>
      <c r="CD44" s="3">
        <f>1*(SUMPRODUCT( (AR$6:AY$6=1) * ((AR44:AY44="Y") + (AR44:AY44="N")) * 2 ) +SUMPRODUCT( (AR$6:AY$6=2 ) * ((AR44:AY44="Y") + (AR44:AY44="N")) * 1 ) +SUMPRODUCT( (AR$6:AY$6=3) * ((AR44:AY44="Y") + (AR44:AY44="N")) * 1 ) +SUMPRODUCT( (AR$6:AY$6=4) * ((AR44:AY44="Y") + (AR44:AY44="N")) * 1 ) + SUMPRODUCT( (AR$6:AY$6=5) * ((AR44:AY44="Y") + (AR44:AY44="N")) * 2 ))</f>
        <v>8</v>
      </c>
      <c r="CE44" s="3">
        <f>(SUMPRODUCT( (AR$6:AY$6=1) * (AR44:AY44="Y") * 2 ) +SUMPRODUCT( (AR$6:AY$6=2) * (AR44:AY44="Y") * 1 ) +SUMPRODUCT( (AR$6:AY$6=3) * (AR44:AY44="Y") * 1 ) +SUMPRODUCT( (AR$6:AY$6=4) * (AR44:AY44="N") * 1 ) +SUMPRODUCT( (AR$6:AY$6=5) * (AR44:AY44="N") * 2 ))</f>
        <v>8</v>
      </c>
      <c r="CF44" s="3">
        <f>COUNTA(AR44:AY44)</f>
        <v>8</v>
      </c>
      <c r="CG44" s="3" cm="1">
        <f t="array" ref="CG44">5*(SUMPRODUCT((S$6=1)*((S44="Y")+(S44="N"))*2)+SUMPRODUCT((S$6=2)*((S44="Y")+(S44="N"))*1)+SUMPRODUCT((S$6=3)*((S44="Y")+(S44="N"))*1)+SUMPRODUCT((S$6=4)*((S44="Y")+(S44="N"))*1)+SUMPRODUCT((S$6=5)*((S44="Y")+(S44="N"))*2))+1*(SUMPRODUCT((AZ$6:BI$6=1)*((AZ44:BI44="Y")+(AZ44:BI44="N"))*2)+SUMPRODUCT((AZ$6:BI$6=2)*((AZ44:BI44="Y")+(AZ44:BI44="N"))*1)+SUMPRODUCT((AZ$6:BI$6=3)*((AZ44:BI44="Y")+(AZ44:BI44="N"))*1)+SUMPRODUCT((AZ$6:BI$6=4)*((AZ44:BI44="Y")+(AZ44:BI44="N"))*1)+SUMPRODUCT((AZ$6:BI$6=5)*((AZ44:BI44="Y")+(AZ44:BI44="N"))*2))</f>
        <v>14</v>
      </c>
      <c r="CH44" s="3" cm="1">
        <f t="array" ref="CH44">5*(SUMPRODUCT((S$6=1)*(S44="Y")*2)+SUMPRODUCT((S$6=2)*(S44="Y")*1)+SUMPRODUCT((S$6=3)*(S44="Y")*1)+SUMPRODUCT((S$6=4)*(S44="N")*1)+SUMPRODUCT((S$6=5)*(S44="N")*2))+(SUMPRODUCT((AZ$6:BI$6=1)*(AZ44:BI44="Y")*2)+SUMPRODUCT((AZ$6:BI$6=2)*(AZ44:BI44="Y")*1)+SUMPRODUCT((AZ$6:BI$6=3)*(AZ44:BI44="Y")*1)+SUMPRODUCT((AZ$6:BI$6=4)*(AZ44:BI44="N")*1)+SUMPRODUCT((AZ$6:BI$6=5)*(AZ44:BI44="N")*2))</f>
        <v>14</v>
      </c>
      <c r="CI44" s="3">
        <f>COUNTA(S44)+COUNTA(AZ44:BI44)</f>
        <v>11</v>
      </c>
      <c r="CJ44" s="3" cm="1">
        <f t="array" ref="CJ44">5*(SUMPRODUCT((T$6:V$6=1)*((T44:V44="Y")+(T44:V44="N"))*2)+SUMPRODUCT((T$6:V$6=2)*((T44:V44="Y")+(T44:V44="N"))*1)+SUMPRODUCT((T$6:V$6=3)*((T44:V44="Y")+(T44:V44="N"))*1)+SUMPRODUCT((T$6:V$6=4)*((T44:V44="Y")+(T44:V44="N"))*1)+SUMPRODUCT((T$6:V$6=5)*((T44:V44="Y")+(T44:V44="N"))*2))+1*(SUMPRODUCT((BJ$6:BQ$6=1)*((BJ44:BQ44="Y")+(BJ44:BQ44="N"))*2)+SUMPRODUCT((BJ$6:BQ$6=2)*((BJ44:BQ44="Y")+(BJ44:BQ44="N"))*1)+SUMPRODUCT((BJ$6:BQ$6=3)*((BJ44:BQ44="Y")+(BJ44:BQ44="N"))*1)+SUMPRODUCT((BJ$6:BQ$6=4)*((BJ44:BQ44="Y")+(BJ44:BQ44="N"))*1)+SUMPRODUCT((BJ$6:BQ$6=5)*((BJ44:BQ44="Y")+(BJ44:BQ44="N"))*2))</f>
        <v>24</v>
      </c>
      <c r="CK44" s="3" cm="1">
        <f t="array" ref="CK44">5*(SUMPRODUCT((T$6:V$6=1)*(T44:V44="Y")*2)+SUMPRODUCT((T$6:V$6=2)*(T44:V44="Y")*1)+SUMPRODUCT((T$6:V$6=3)*(T44:V44="Y")*1)+SUMPRODUCT((T$6:V$6=4)*(T44:V44="N")*1)+SUMPRODUCT((T$6:V$6=5)*(T44:V44="N")*2))+(SUMPRODUCT((BJ$6:BQ$6=1)*(BJ44:BQ44="Y")*2)+SUMPRODUCT((BJ$6:BQ$6=2)*(BJ44:BQ44="Y")*1)+SUMPRODUCT((BJ$6:BQ$6=3)*(BJ44:BQ44="Y")*1)+SUMPRODUCT((BJ$6:BQ$6=4)*(BJ44:BQ44="N")*1)+SUMPRODUCT((BJ$6:BQ$6=5)*(BJ44:BQ44="N")*2))</f>
        <v>24</v>
      </c>
      <c r="CL44" s="3">
        <f t="shared" si="4"/>
        <v>11</v>
      </c>
      <c r="CM44" s="19" t="e">
        <f>SUM(COUNTIF(M44, $H$128)*$H$137)+(COUNTIF(M44, $H$129)*$H$137)+(COUNTIF(#REF!, $H$128)*$H$135)+(COUNTIF(#REF!, $H$129)*$H$135)</f>
        <v>#REF!</v>
      </c>
      <c r="CN44" s="19" t="e">
        <f>SUM(COUNTIF(M44, $H$128)*$H$137)+(COUNTIF(#REF!, $H$128)*$H$135)</f>
        <v>#REF!</v>
      </c>
      <c r="CO44" s="19">
        <f>COUNTA(M44)+COUNTA(#REF!)</f>
        <v>2</v>
      </c>
      <c r="CP44" s="19" t="e">
        <f>SUM(COUNTIF(M44, $H$128)*$H$137)+(COUNTIF(M44, $H$129)*$H$137)+(COUNTIF(#REF!, $H$128)*$H$135)+(COUNTIF(#REF!, $H$129)*$H$135)</f>
        <v>#REF!</v>
      </c>
      <c r="CQ44" s="19" t="e">
        <f>SUM(COUNTIF(M44, $H$128)*$H$137)+(COUNTIF(#REF!, $H$128)*$H$135)</f>
        <v>#REF!</v>
      </c>
      <c r="CR44" s="19">
        <f>COUNTA(M44)+COUNTA(#REF!)</f>
        <v>2</v>
      </c>
    </row>
    <row r="45" spans="1:96" ht="15.75" customHeight="1" thickBot="1" x14ac:dyDescent="0.25">
      <c r="A45" s="14">
        <f t="shared" si="8"/>
        <v>89.795918367346943</v>
      </c>
      <c r="B45" s="14">
        <f t="shared" si="5"/>
        <v>100</v>
      </c>
      <c r="C45" s="14">
        <f t="shared" si="6"/>
        <v>73.68421052631578</v>
      </c>
      <c r="D45" s="14">
        <f t="shared" si="7"/>
        <v>100</v>
      </c>
      <c r="E45" s="14">
        <f t="shared" si="1"/>
        <v>100</v>
      </c>
      <c r="F45" s="14">
        <f t="shared" si="2"/>
        <v>100</v>
      </c>
      <c r="G45" s="14"/>
      <c r="H45" s="3" t="s">
        <v>41</v>
      </c>
      <c r="I45" s="3" t="s">
        <v>133</v>
      </c>
      <c r="J45" s="3" t="s">
        <v>134</v>
      </c>
      <c r="K45" s="17" t="s">
        <v>123</v>
      </c>
      <c r="L45" s="18" t="s">
        <v>45</v>
      </c>
      <c r="M45" s="3" t="s">
        <v>46</v>
      </c>
      <c r="N45" s="3" t="s">
        <v>46</v>
      </c>
      <c r="O45" s="3" t="s">
        <v>46</v>
      </c>
      <c r="P45" s="3" t="s">
        <v>46</v>
      </c>
      <c r="Q45" s="3" t="s">
        <v>46</v>
      </c>
      <c r="R45" s="3" t="s">
        <v>46</v>
      </c>
      <c r="S45" s="3" t="s">
        <v>46</v>
      </c>
      <c r="T45" s="3" t="s">
        <v>46</v>
      </c>
      <c r="U45" s="3" t="s">
        <v>46</v>
      </c>
      <c r="V45" s="3" t="s">
        <v>46</v>
      </c>
      <c r="W45" s="3" t="s">
        <v>46</v>
      </c>
      <c r="X45" s="3" t="s">
        <v>46</v>
      </c>
      <c r="Y45" s="3" t="s">
        <v>46</v>
      </c>
      <c r="Z45" s="3" t="s">
        <v>46</v>
      </c>
      <c r="AA45" s="3" t="s">
        <v>46</v>
      </c>
      <c r="AB45" s="3" t="s">
        <v>46</v>
      </c>
      <c r="AC45" s="3" t="s">
        <v>46</v>
      </c>
      <c r="AD45" s="3" t="s">
        <v>46</v>
      </c>
      <c r="AE45" s="3" t="s">
        <v>46</v>
      </c>
      <c r="AF45" s="3" t="s">
        <v>46</v>
      </c>
      <c r="AG45" s="3" t="s">
        <v>58</v>
      </c>
      <c r="AH45" s="3" t="s">
        <v>46</v>
      </c>
      <c r="AI45" s="3" t="s">
        <v>46</v>
      </c>
      <c r="AJ45" s="3" t="s">
        <v>46</v>
      </c>
      <c r="AK45" s="3" t="s">
        <v>46</v>
      </c>
      <c r="AL45" s="3" t="s">
        <v>46</v>
      </c>
      <c r="AM45" s="3" t="s">
        <v>46</v>
      </c>
      <c r="AN45" s="3" t="s">
        <v>58</v>
      </c>
      <c r="AO45" s="3" t="s">
        <v>46</v>
      </c>
      <c r="AP45" s="3" t="s">
        <v>46</v>
      </c>
      <c r="AQ45" s="3" t="s">
        <v>46</v>
      </c>
      <c r="AR45" s="3" t="s">
        <v>58</v>
      </c>
      <c r="AS45" s="3" t="s">
        <v>46</v>
      </c>
      <c r="AT45" s="3" t="s">
        <v>46</v>
      </c>
      <c r="AU45" s="3" t="s">
        <v>46</v>
      </c>
      <c r="AV45" s="3" t="s">
        <v>46</v>
      </c>
      <c r="AW45" s="3" t="s">
        <v>58</v>
      </c>
      <c r="AX45" s="3" t="s">
        <v>58</v>
      </c>
      <c r="AY45" s="3" t="s">
        <v>46</v>
      </c>
      <c r="AZ45" s="3" t="s">
        <v>46</v>
      </c>
      <c r="BA45" s="3" t="s">
        <v>46</v>
      </c>
      <c r="BB45" s="3" t="s">
        <v>46</v>
      </c>
      <c r="BC45" s="3" t="s">
        <v>46</v>
      </c>
      <c r="BD45" s="3" t="s">
        <v>46</v>
      </c>
      <c r="BE45" s="3" t="s">
        <v>46</v>
      </c>
      <c r="BF45" s="3" t="s">
        <v>46</v>
      </c>
      <c r="BG45" s="3" t="s">
        <v>46</v>
      </c>
      <c r="BH45" s="3" t="s">
        <v>46</v>
      </c>
      <c r="BI45" s="3" t="s">
        <v>46</v>
      </c>
      <c r="BJ45" s="3" t="s">
        <v>46</v>
      </c>
      <c r="BK45" s="3" t="s">
        <v>46</v>
      </c>
      <c r="BL45" s="3" t="s">
        <v>46</v>
      </c>
      <c r="BM45" s="3" t="s">
        <v>46</v>
      </c>
      <c r="BN45" s="3" t="s">
        <v>46</v>
      </c>
      <c r="BO45" s="3" t="s">
        <v>46</v>
      </c>
      <c r="BP45" s="3" t="s">
        <v>58</v>
      </c>
      <c r="BQ45" s="3" t="s">
        <v>46</v>
      </c>
      <c r="BR45" s="3" t="s">
        <v>46</v>
      </c>
      <c r="BS45" s="3" cm="1">
        <f t="array" ref="BS45" xml:space="preserve"> 5 * (SUMPRODUCT( (M$6:V$6=1)*((M45:V45="Y") + (M45:V45="N")) * 2 ) +SUMPRODUCT( (M$6:V$6=2) * ((M45:V45="Y") + (M45:V45="N")) * 1 ) + SUMPRODUCT( (M$6:V$6=3)*((M45:V45="Y")+(M45:V45="N"))*1 ) +SUMPRODUCT( (M$6:V$6=4 ) * ((M45:V45="Y") + (M45:V45="N")) * 1 )+SUMPRODUCT( (M$6:V$6=5) * ((M45:V45="Y")+(M45:V45="N")) * 2 ))+1*(SUMPRODUCT( (X$6:BQ$6=1) * ((X45:BQ45="Y") + (X45:BQ45="N")) * 2 ) +SUMPRODUCT( (X$6:BQ$6=2 ) * ((X45:BQ45="Y") + (X45:BQ45="N")) * 1 ) +SUMPRODUCT( (X$6:BQ$6=3) * ((X45:BQ45="Y") + (X45:BQ45="N")) * 1 ) +SUMPRODUCT( (X$6:BQ$6=4) * ((X45:BQ45="Y") + (X45:BQ45="N")) * 1 ) + SUMPRODUCT( (X$6:BQ$6=5) * ((X45:BQ45="Y") + (X45:BQ45="N")) * 2 ))</f>
        <v>98</v>
      </c>
      <c r="BT45" s="3" cm="1">
        <f t="array" ref="BT45" xml:space="preserve"> 5 * (SUMPRODUCT( (M$6:V$6=1) * (M45:V45="Y") * 2 ) + SUMPRODUCT( (M$6:V$6=2) * (M45:V45="Y") * 1 ) +SUMPRODUCT( (M$6:V$6=3) * (M45:V45="Y") * 1 ) + SUMPRODUCT( (M$6:V$6=4) * (M45:V45="N") * 1 ) +SUMPRODUCT( (M$6:V$6=5) * (M45:V45="N") * 2 ))
+ (SUMPRODUCT( (X$6:BQ$6=1) * (X45:BQ45="Y") * 2 ) +SUMPRODUCT( (X$6:BQ$6=2) * (X45:BQ45="Y") * 1 ) +SUMPRODUCT( (X$6:BQ$6=3) * (X45:BQ45="Y") * 1 ) +SUMPRODUCT( (X$6:BQ$6=4) * (X45:BQ45="N") * 1 ) +SUMPRODUCT( (X$6:BQ$6=5) * (X45:BQ45="N") * 2 ))</f>
        <v>88</v>
      </c>
      <c r="BU45" s="3">
        <f t="shared" si="3"/>
        <v>6</v>
      </c>
      <c r="BV45" s="3">
        <f t="shared" si="9"/>
        <v>1</v>
      </c>
      <c r="BX45" s="3">
        <f xml:space="preserve"> 5 * (SUMPRODUCT( (M$6:N$6=1)*((M45:N45="Y") + (M45:N45="N")) * 2 ) +SUMPRODUCT( (M$6:N$6=2) * ((M45:N45="Y") + (M45:N45="N")) * 1 ) + SUMPRODUCT( (M$6:N$6=3)*((M45:N45="Y")+(M45:N45="N"))*1 ) +SUMPRODUCT( (M$6:N$6=4 ) * ((M45:N45="Y") + (M45:N45="N")) * 1 )+SUMPRODUCT( (M$6:N$6=5) * ((M45:N45="Y")+(M45:N45="N")) * 2 ))+1*(SUMPRODUCT( (X$6:AC$6=1) * ((X45:AC45="Y") + (X45:AC45="N")) * 2 ) +SUMPRODUCT( (X$6:AC$6=2 ) * ((X45:AC45="Y") + (X45:AC45="N")) * 1 ) +SUMPRODUCT( (X$6:AC$6=3) * ((X45:AC45="Y") + (X45:AC45="N")) * 1 ) +SUMPRODUCT( (X$6:AC$6=4) * ((X45:AC45="Y") + (X45:AC45="N")) * 1 ) + SUMPRODUCT( (X$6:AC$6=5) * ((X45:AC45="Y") + (X45:AC45="N")) * 2 ))</f>
        <v>17</v>
      </c>
      <c r="BY45" s="3">
        <f xml:space="preserve"> 5 * (SUMPRODUCT( (M$6:N$6=1) * (M45:N45="Y") * 2 ) + SUMPRODUCT( (M$6:N$6=2) * (M45:N45="Y") * 1 ) +SUMPRODUCT( (M$6:N$6=3) * (M45:N45="Y") * 1 ) + SUMPRODUCT( (M$6:N$6=4) * (M45:N45="N") * 1 ) +SUMPRODUCT( (M$6:N$6=5) * (M45:N45="N") * 2 ))
+ (SUMPRODUCT( (X$6:AC$6=1) * (X45:AC45="Y") * 2 ) +SUMPRODUCT( (X$6:AC$6=2) * (X45:AC45="Y") * 1 ) +SUMPRODUCT( (X$6:AC$6=3) * (X45:AC45="Y") * 1 ) +SUMPRODUCT( (X$6:AC$6=4) * (X45:AC45="N") * 1 ) +SUMPRODUCT( (X$6:AC$6=5) * (X45:AC45="N") * 2 ))</f>
        <v>17</v>
      </c>
      <c r="BZ45" s="3">
        <f>COUNTA(M45:N45)+COUNTA(X45:AC45)</f>
        <v>8</v>
      </c>
      <c r="CA45" s="3">
        <f xml:space="preserve"> 5 * (SUMPRODUCT( (O$6:R$6=1)*((O45:R45="Y") + (O45:R45="N")) * 2 ) +SUMPRODUCT( (O$6:R$6=2) * ((O45:R45="Y") + (O45:R45="N")) * 1 ) + SUMPRODUCT( (O$6:R$6=3)*((O45:R45="Y")+(O45:R45="N"))*1 ) +SUMPRODUCT( (O$6:R$6=4 ) * ((O45:R45="Y") + (O45:R45="N")) * 1 )+SUMPRODUCT( (O$6:R$6=5) * ((O45:R45="Y")+(O45:R45="N")) * 2 ))
+1*(SUMPRODUCT( (AD$6:AQ$6=1) * ((AD45:AQ45="Y") + (AD45:AQ45="N")) * 2 ) +SUMPRODUCT( (AD$6:AQ$6=2 ) * ((AD45:AQ45="Y") + (AD45:AQ45="N")) * 1 ) +SUMPRODUCT( (AD$6:AQ$6=3) * ((AD45:AQ45="Y") + (AD45:AQ45="N")) * 1 ) +SUMPRODUCT( (AD$6:AQ$6=4) * ((AD45:AQ45="Y") + (AD45:AQ45="N")) * 1 ) + SUMPRODUCT( (AD$6:AQ$6=5) * ((AD45:AQ45="Y") + (AD45:AQ45="N")) * 2 ))</f>
        <v>38</v>
      </c>
      <c r="CB45" s="3">
        <f xml:space="preserve"> 5 * (SUMPRODUCT( (O$6:R$6=1) * (O45:R45="Y") * 2 ) + SUMPRODUCT( (O$6:R$6=2) * (O45:R45="Y") * 1 ) +SUMPRODUCT( (O$6:R$6=3) * (O45:R45="Y") * 1 ) + SUMPRODUCT( (O$6:R$6=4) * (O45:R45="N") * 1 ) +SUMPRODUCT( (O$6:R$6=5) * (O45:R45="N") * 2 ))
+ (SUMPRODUCT( (AD$6:AQ$6=1) * (AD45:AQ45="Y") * 2 ) +SUMPRODUCT( (AD$6:AQ$6=2) * (AD45:AQ45="Y") * 1 ) +SUMPRODUCT( (AD$6:AQ$6=3) * (AD45:AQ45="Y") * 1 ) +SUMPRODUCT( (AD$6:AQ$6=4) * (AD45:AQ45="N") * 1 ) +SUMPRODUCT( (AD$6:AQ$6=5) * (AD45:AQ45="N") * 2 ))</f>
        <v>28</v>
      </c>
      <c r="CC45" s="3">
        <f>COUNTA(O45:R45)+COUNTA(AD45:AQ45)</f>
        <v>18</v>
      </c>
      <c r="CD45" s="3">
        <f>1*(SUMPRODUCT( (AR$6:AY$6=1) * ((AR45:AY45="Y") + (AR45:AY45="N")) * 2 ) +SUMPRODUCT( (AR$6:AY$6=2 ) * ((AR45:AY45="Y") + (AR45:AY45="N")) * 1 ) +SUMPRODUCT( (AR$6:AY$6=3) * ((AR45:AY45="Y") + (AR45:AY45="N")) * 1 ) +SUMPRODUCT( (AR$6:AY$6=4) * ((AR45:AY45="Y") + (AR45:AY45="N")) * 1 ) + SUMPRODUCT( (AR$6:AY$6=5) * ((AR45:AY45="Y") + (AR45:AY45="N")) * 2 ))</f>
        <v>5</v>
      </c>
      <c r="CE45" s="3">
        <f>(SUMPRODUCT( (AR$6:AY$6=1) * (AR45:AY45="Y") * 2 ) +SUMPRODUCT( (AR$6:AY$6=2) * (AR45:AY45="Y") * 1 ) +SUMPRODUCT( (AR$6:AY$6=3) * (AR45:AY45="Y") * 1 ) +SUMPRODUCT( (AR$6:AY$6=4) * (AR45:AY45="N") * 1 ) +SUMPRODUCT( (AR$6:AY$6=5) * (AR45:AY45="N") * 2 ))</f>
        <v>5</v>
      </c>
      <c r="CF45" s="3">
        <f>COUNTA(AR45:AY45)</f>
        <v>8</v>
      </c>
      <c r="CG45" s="3" cm="1">
        <f t="array" ref="CG45">5*(SUMPRODUCT((S$6=1)*((S45="Y")+(S45="N"))*2)+SUMPRODUCT((S$6=2)*((S45="Y")+(S45="N"))*1)+SUMPRODUCT((S$6=3)*((S45="Y")+(S45="N"))*1)+SUMPRODUCT((S$6=4)*((S45="Y")+(S45="N"))*1)+SUMPRODUCT((S$6=5)*((S45="Y")+(S45="N"))*2))+1*(SUMPRODUCT((AZ$6:BI$6=1)*((AZ45:BI45="Y")+(AZ45:BI45="N"))*2)+SUMPRODUCT((AZ$6:BI$6=2)*((AZ45:BI45="Y")+(AZ45:BI45="N"))*1)+SUMPRODUCT((AZ$6:BI$6=3)*((AZ45:BI45="Y")+(AZ45:BI45="N"))*1)+SUMPRODUCT((AZ$6:BI$6=4)*((AZ45:BI45="Y")+(AZ45:BI45="N"))*1)+SUMPRODUCT((AZ$6:BI$6=5)*((AZ45:BI45="Y")+(AZ45:BI45="N"))*2))</f>
        <v>15</v>
      </c>
      <c r="CH45" s="3" cm="1">
        <f t="array" ref="CH45">5*(SUMPRODUCT((S$6=1)*(S45="Y")*2)+SUMPRODUCT((S$6=2)*(S45="Y")*1)+SUMPRODUCT((S$6=3)*(S45="Y")*1)+SUMPRODUCT((S$6=4)*(S45="N")*1)+SUMPRODUCT((S$6=5)*(S45="N")*2))+(SUMPRODUCT((AZ$6:BI$6=1)*(AZ45:BI45="Y")*2)+SUMPRODUCT((AZ$6:BI$6=2)*(AZ45:BI45="Y")*1)+SUMPRODUCT((AZ$6:BI$6=3)*(AZ45:BI45="Y")*1)+SUMPRODUCT((AZ$6:BI$6=4)*(AZ45:BI45="N")*1)+SUMPRODUCT((AZ$6:BI$6=5)*(AZ45:BI45="N")*2))</f>
        <v>15</v>
      </c>
      <c r="CI45" s="3">
        <f>COUNTA(S45)+COUNTA(AZ45:BI45)</f>
        <v>11</v>
      </c>
      <c r="CJ45" s="3" cm="1">
        <f t="array" ref="CJ45">5*(SUMPRODUCT((T$6:V$6=1)*((T45:V45="Y")+(T45:V45="N"))*2)+SUMPRODUCT((T$6:V$6=2)*((T45:V45="Y")+(T45:V45="N"))*1)+SUMPRODUCT((T$6:V$6=3)*((T45:V45="Y")+(T45:V45="N"))*1)+SUMPRODUCT((T$6:V$6=4)*((T45:V45="Y")+(T45:V45="N"))*1)+SUMPRODUCT((T$6:V$6=5)*((T45:V45="Y")+(T45:V45="N"))*2))+1*(SUMPRODUCT((BJ$6:BQ$6=1)*((BJ45:BQ45="Y")+(BJ45:BQ45="N"))*2)+SUMPRODUCT((BJ$6:BQ$6=2)*((BJ45:BQ45="Y")+(BJ45:BQ45="N"))*1)+SUMPRODUCT((BJ$6:BQ$6=3)*((BJ45:BQ45="Y")+(BJ45:BQ45="N"))*1)+SUMPRODUCT((BJ$6:BQ$6=4)*((BJ45:BQ45="Y")+(BJ45:BQ45="N"))*1)+SUMPRODUCT((BJ$6:BQ$6=5)*((BJ45:BQ45="Y")+(BJ45:BQ45="N"))*2))</f>
        <v>23</v>
      </c>
      <c r="CK45" s="3" cm="1">
        <f t="array" ref="CK45">5*(SUMPRODUCT((T$6:V$6=1)*(T45:V45="Y")*2)+SUMPRODUCT((T$6:V$6=2)*(T45:V45="Y")*1)+SUMPRODUCT((T$6:V$6=3)*(T45:V45="Y")*1)+SUMPRODUCT((T$6:V$6=4)*(T45:V45="N")*1)+SUMPRODUCT((T$6:V$6=5)*(T45:V45="N")*2))+(SUMPRODUCT((BJ$6:BQ$6=1)*(BJ45:BQ45="Y")*2)+SUMPRODUCT((BJ$6:BQ$6=2)*(BJ45:BQ45="Y")*1)+SUMPRODUCT((BJ$6:BQ$6=3)*(BJ45:BQ45="Y")*1)+SUMPRODUCT((BJ$6:BQ$6=4)*(BJ45:BQ45="N")*1)+SUMPRODUCT((BJ$6:BQ$6=5)*(BJ45:BQ45="N")*2))</f>
        <v>23</v>
      </c>
      <c r="CL45" s="3">
        <f t="shared" si="4"/>
        <v>11</v>
      </c>
      <c r="CM45" s="19" t="e">
        <f>SUM(COUNTIF(M45, $H$128)*$H$137)+(COUNTIF(M45, $H$129)*$H$137)+(COUNTIF(#REF!, $H$128)*$H$135)+(COUNTIF(#REF!, $H$129)*$H$135)</f>
        <v>#REF!</v>
      </c>
      <c r="CN45" s="19" t="e">
        <f>SUM(COUNTIF(M45, $H$128)*$H$137)+(COUNTIF(#REF!, $H$128)*$H$135)</f>
        <v>#REF!</v>
      </c>
      <c r="CO45" s="19">
        <f>COUNTA(M45)+COUNTA(#REF!)</f>
        <v>2</v>
      </c>
      <c r="CP45" s="19" t="e">
        <f>SUM(COUNTIF(M45, $H$128)*$H$137)+(COUNTIF(M45, $H$129)*$H$137)+(COUNTIF(#REF!, $H$128)*$H$135)+(COUNTIF(#REF!, $H$129)*$H$135)</f>
        <v>#REF!</v>
      </c>
      <c r="CQ45" s="19" t="e">
        <f>SUM(COUNTIF(M45, $H$128)*$H$137)+(COUNTIF(#REF!, $H$128)*$H$135)</f>
        <v>#REF!</v>
      </c>
      <c r="CR45" s="19">
        <f>COUNTA(M45)+COUNTA(#REF!)</f>
        <v>2</v>
      </c>
    </row>
    <row r="46" spans="1:96" ht="15.75" customHeight="1" thickBot="1" x14ac:dyDescent="0.25">
      <c r="A46" s="14">
        <f t="shared" si="8"/>
        <v>90.291262135922338</v>
      </c>
      <c r="B46" s="14">
        <f t="shared" si="5"/>
        <v>100</v>
      </c>
      <c r="C46" s="14">
        <f t="shared" si="6"/>
        <v>75</v>
      </c>
      <c r="D46" s="14">
        <f t="shared" si="7"/>
        <v>100</v>
      </c>
      <c r="E46" s="14">
        <f t="shared" si="1"/>
        <v>100</v>
      </c>
      <c r="F46" s="14">
        <f t="shared" si="2"/>
        <v>100</v>
      </c>
      <c r="G46" s="14"/>
      <c r="H46" s="3" t="s">
        <v>41</v>
      </c>
      <c r="I46" s="3" t="s">
        <v>135</v>
      </c>
      <c r="J46" s="3" t="s">
        <v>136</v>
      </c>
      <c r="K46" s="17" t="s">
        <v>106</v>
      </c>
      <c r="L46" s="18" t="s">
        <v>45</v>
      </c>
      <c r="M46" s="3" t="s">
        <v>46</v>
      </c>
      <c r="N46" s="3" t="s">
        <v>46</v>
      </c>
      <c r="O46" s="3" t="s">
        <v>46</v>
      </c>
      <c r="P46" s="3" t="s">
        <v>46</v>
      </c>
      <c r="Q46" s="3" t="s">
        <v>46</v>
      </c>
      <c r="R46" s="3" t="s">
        <v>46</v>
      </c>
      <c r="S46" s="3" t="s">
        <v>46</v>
      </c>
      <c r="T46" s="3" t="s">
        <v>46</v>
      </c>
      <c r="U46" s="3" t="s">
        <v>46</v>
      </c>
      <c r="V46" s="3" t="s">
        <v>46</v>
      </c>
      <c r="W46" s="3" t="s">
        <v>46</v>
      </c>
      <c r="X46" s="3" t="s">
        <v>46</v>
      </c>
      <c r="Y46" s="3" t="s">
        <v>46</v>
      </c>
      <c r="Z46" s="3" t="s">
        <v>46</v>
      </c>
      <c r="AA46" s="3" t="s">
        <v>46</v>
      </c>
      <c r="AB46" s="3" t="s">
        <v>46</v>
      </c>
      <c r="AC46" s="3" t="s">
        <v>46</v>
      </c>
      <c r="AD46" s="3" t="s">
        <v>46</v>
      </c>
      <c r="AE46" s="3" t="s">
        <v>46</v>
      </c>
      <c r="AF46" s="3" t="s">
        <v>46</v>
      </c>
      <c r="AG46" s="3" t="s">
        <v>46</v>
      </c>
      <c r="AH46" s="3" t="s">
        <v>46</v>
      </c>
      <c r="AI46" s="3" t="s">
        <v>46</v>
      </c>
      <c r="AJ46" s="3" t="s">
        <v>46</v>
      </c>
      <c r="AK46" s="3" t="s">
        <v>46</v>
      </c>
      <c r="AL46" s="3" t="s">
        <v>46</v>
      </c>
      <c r="AM46" s="3" t="s">
        <v>46</v>
      </c>
      <c r="AN46" s="3" t="s">
        <v>46</v>
      </c>
      <c r="AO46" s="3" t="s">
        <v>46</v>
      </c>
      <c r="AP46" s="3" t="s">
        <v>46</v>
      </c>
      <c r="AQ46" s="3" t="s">
        <v>46</v>
      </c>
      <c r="AR46" s="3" t="s">
        <v>46</v>
      </c>
      <c r="AS46" s="3" t="s">
        <v>58</v>
      </c>
      <c r="AT46" s="3" t="s">
        <v>46</v>
      </c>
      <c r="AU46" s="3" t="s">
        <v>46</v>
      </c>
      <c r="AV46" s="3" t="s">
        <v>46</v>
      </c>
      <c r="AW46" s="3" t="s">
        <v>46</v>
      </c>
      <c r="AX46" s="3" t="s">
        <v>46</v>
      </c>
      <c r="AY46" s="3" t="s">
        <v>46</v>
      </c>
      <c r="AZ46" s="3" t="s">
        <v>46</v>
      </c>
      <c r="BA46" s="3" t="s">
        <v>46</v>
      </c>
      <c r="BB46" s="3" t="s">
        <v>46</v>
      </c>
      <c r="BC46" s="3" t="s">
        <v>46</v>
      </c>
      <c r="BD46" s="3" t="s">
        <v>46</v>
      </c>
      <c r="BE46" s="3" t="s">
        <v>46</v>
      </c>
      <c r="BF46" s="3" t="s">
        <v>46</v>
      </c>
      <c r="BG46" s="3" t="s">
        <v>46</v>
      </c>
      <c r="BH46" s="3" t="s">
        <v>46</v>
      </c>
      <c r="BI46" s="3" t="s">
        <v>46</v>
      </c>
      <c r="BJ46" s="3" t="s">
        <v>46</v>
      </c>
      <c r="BK46" s="3" t="s">
        <v>46</v>
      </c>
      <c r="BL46" s="3" t="s">
        <v>46</v>
      </c>
      <c r="BM46" s="3" t="s">
        <v>46</v>
      </c>
      <c r="BN46" s="3" t="s">
        <v>46</v>
      </c>
      <c r="BO46" s="3" t="s">
        <v>46</v>
      </c>
      <c r="BP46" s="3" t="s">
        <v>46</v>
      </c>
      <c r="BQ46" s="3" t="s">
        <v>46</v>
      </c>
      <c r="BR46" s="3" t="s">
        <v>46</v>
      </c>
      <c r="BS46" s="3" cm="1">
        <f t="array" ref="BS46" xml:space="preserve"> 5 * (SUMPRODUCT( (M$6:V$6=1)*((M46:V46="Y") + (M46:V46="N")) * 2 ) +SUMPRODUCT( (M$6:V$6=2) * ((M46:V46="Y") + (M46:V46="N")) * 1 ) + SUMPRODUCT( (M$6:V$6=3)*((M46:V46="Y")+(M46:V46="N"))*1 ) +SUMPRODUCT( (M$6:V$6=4 ) * ((M46:V46="Y") + (M46:V46="N")) * 1 )+SUMPRODUCT( (M$6:V$6=5) * ((M46:V46="Y")+(M46:V46="N")) * 2 ))+1*(SUMPRODUCT( (X$6:BQ$6=1) * ((X46:BQ46="Y") + (X46:BQ46="N")) * 2 ) +SUMPRODUCT( (X$6:BQ$6=2 ) * ((X46:BQ46="Y") + (X46:BQ46="N")) * 1 ) +SUMPRODUCT( (X$6:BQ$6=3) * ((X46:BQ46="Y") + (X46:BQ46="N")) * 1 ) +SUMPRODUCT( (X$6:BQ$6=4) * ((X46:BQ46="Y") + (X46:BQ46="N")) * 1 ) + SUMPRODUCT( (X$6:BQ$6=5) * ((X46:BQ46="Y") + (X46:BQ46="N")) * 2 ))</f>
        <v>103</v>
      </c>
      <c r="BT46" s="3" cm="1">
        <f t="array" ref="BT46" xml:space="preserve"> 5 * (SUMPRODUCT( (M$6:V$6=1) * (M46:V46="Y") * 2 ) + SUMPRODUCT( (M$6:V$6=2) * (M46:V46="Y") * 1 ) +SUMPRODUCT( (M$6:V$6=3) * (M46:V46="Y") * 1 ) + SUMPRODUCT( (M$6:V$6=4) * (M46:V46="N") * 1 ) +SUMPRODUCT( (M$6:V$6=5) * (M46:V46="N") * 2 ))
+ (SUMPRODUCT( (X$6:BQ$6=1) * (X46:BQ46="Y") * 2 ) +SUMPRODUCT( (X$6:BQ$6=2) * (X46:BQ46="Y") * 1 ) +SUMPRODUCT( (X$6:BQ$6=3) * (X46:BQ46="Y") * 1 ) +SUMPRODUCT( (X$6:BQ$6=4) * (X46:BQ46="N") * 1 ) +SUMPRODUCT( (X$6:BQ$6=5) * (X46:BQ46="N") * 2 ))</f>
        <v>93</v>
      </c>
      <c r="BU46" s="3">
        <f t="shared" si="3"/>
        <v>1</v>
      </c>
      <c r="BV46" s="3">
        <f t="shared" si="9"/>
        <v>1</v>
      </c>
      <c r="BX46" s="3">
        <f xml:space="preserve"> 5 * (SUMPRODUCT( (M$6:N$6=1)*((M46:N46="Y") + (M46:N46="N")) * 2 ) +SUMPRODUCT( (M$6:N$6=2) * ((M46:N46="Y") + (M46:N46="N")) * 1 ) + SUMPRODUCT( (M$6:N$6=3)*((M46:N46="Y")+(M46:N46="N"))*1 ) +SUMPRODUCT( (M$6:N$6=4 ) * ((M46:N46="Y") + (M46:N46="N")) * 1 )+SUMPRODUCT( (M$6:N$6=5) * ((M46:N46="Y")+(M46:N46="N")) * 2 ))+1*(SUMPRODUCT( (X$6:AC$6=1) * ((X46:AC46="Y") + (X46:AC46="N")) * 2 ) +SUMPRODUCT( (X$6:AC$6=2 ) * ((X46:AC46="Y") + (X46:AC46="N")) * 1 ) +SUMPRODUCT( (X$6:AC$6=3) * ((X46:AC46="Y") + (X46:AC46="N")) * 1 ) +SUMPRODUCT( (X$6:AC$6=4) * ((X46:AC46="Y") + (X46:AC46="N")) * 1 ) + SUMPRODUCT( (X$6:AC$6=5) * ((X46:AC46="Y") + (X46:AC46="N")) * 2 ))</f>
        <v>17</v>
      </c>
      <c r="BY46" s="3">
        <f xml:space="preserve"> 5 * (SUMPRODUCT( (M$6:N$6=1) * (M46:N46="Y") * 2 ) + SUMPRODUCT( (M$6:N$6=2) * (M46:N46="Y") * 1 ) +SUMPRODUCT( (M$6:N$6=3) * (M46:N46="Y") * 1 ) + SUMPRODUCT( (M$6:N$6=4) * (M46:N46="N") * 1 ) +SUMPRODUCT( (M$6:N$6=5) * (M46:N46="N") * 2 ))
+ (SUMPRODUCT( (X$6:AC$6=1) * (X46:AC46="Y") * 2 ) +SUMPRODUCT( (X$6:AC$6=2) * (X46:AC46="Y") * 1 ) +SUMPRODUCT( (X$6:AC$6=3) * (X46:AC46="Y") * 1 ) +SUMPRODUCT( (X$6:AC$6=4) * (X46:AC46="N") * 1 ) +SUMPRODUCT( (X$6:AC$6=5) * (X46:AC46="N") * 2 ))</f>
        <v>17</v>
      </c>
      <c r="BZ46" s="3">
        <f>COUNTA(M46:N46)+COUNTA(X46:AC46)</f>
        <v>8</v>
      </c>
      <c r="CA46" s="3">
        <f xml:space="preserve"> 5 * (SUMPRODUCT( (O$6:R$6=1)*((O46:R46="Y") + (O46:R46="N")) * 2 ) +SUMPRODUCT( (O$6:R$6=2) * ((O46:R46="Y") + (O46:R46="N")) * 1 ) + SUMPRODUCT( (O$6:R$6=3)*((O46:R46="Y")+(O46:R46="N"))*1 ) +SUMPRODUCT( (O$6:R$6=4 ) * ((O46:R46="Y") + (O46:R46="N")) * 1 )+SUMPRODUCT( (O$6:R$6=5) * ((O46:R46="Y")+(O46:R46="N")) * 2 ))
+1*(SUMPRODUCT( (AD$6:AQ$6=1) * ((AD46:AQ46="Y") + (AD46:AQ46="N")) * 2 ) +SUMPRODUCT( (AD$6:AQ$6=2 ) * ((AD46:AQ46="Y") + (AD46:AQ46="N")) * 1 ) +SUMPRODUCT( (AD$6:AQ$6=3) * ((AD46:AQ46="Y") + (AD46:AQ46="N")) * 1 ) +SUMPRODUCT( (AD$6:AQ$6=4) * ((AD46:AQ46="Y") + (AD46:AQ46="N")) * 1 ) + SUMPRODUCT( (AD$6:AQ$6=5) * ((AD46:AQ46="Y") + (AD46:AQ46="N")) * 2 ))</f>
        <v>40</v>
      </c>
      <c r="CB46" s="3">
        <f xml:space="preserve"> 5 * (SUMPRODUCT( (O$6:R$6=1) * (O46:R46="Y") * 2 ) + SUMPRODUCT( (O$6:R$6=2) * (O46:R46="Y") * 1 ) +SUMPRODUCT( (O$6:R$6=3) * (O46:R46="Y") * 1 ) + SUMPRODUCT( (O$6:R$6=4) * (O46:R46="N") * 1 ) +SUMPRODUCT( (O$6:R$6=5) * (O46:R46="N") * 2 ))
+ (SUMPRODUCT( (AD$6:AQ$6=1) * (AD46:AQ46="Y") * 2 ) +SUMPRODUCT( (AD$6:AQ$6=2) * (AD46:AQ46="Y") * 1 ) +SUMPRODUCT( (AD$6:AQ$6=3) * (AD46:AQ46="Y") * 1 ) +SUMPRODUCT( (AD$6:AQ$6=4) * (AD46:AQ46="N") * 1 ) +SUMPRODUCT( (AD$6:AQ$6=5) * (AD46:AQ46="N") * 2 ))</f>
        <v>30</v>
      </c>
      <c r="CC46" s="3">
        <f>COUNTA(O46:R46)+COUNTA(AD46:AQ46)</f>
        <v>18</v>
      </c>
      <c r="CD46" s="3">
        <f>1*(SUMPRODUCT( (AR$6:AY$6=1) * ((AR46:AY46="Y") + (AR46:AY46="N")) * 2 ) +SUMPRODUCT( (AR$6:AY$6=2 ) * ((AR46:AY46="Y") + (AR46:AY46="N")) * 1 ) +SUMPRODUCT( (AR$6:AY$6=3) * ((AR46:AY46="Y") + (AR46:AY46="N")) * 1 ) +SUMPRODUCT( (AR$6:AY$6=4) * ((AR46:AY46="Y") + (AR46:AY46="N")) * 1 ) + SUMPRODUCT( (AR$6:AY$6=5) * ((AR46:AY46="Y") + (AR46:AY46="N")) * 2 ))</f>
        <v>7</v>
      </c>
      <c r="CE46" s="3">
        <f>(SUMPRODUCT( (AR$6:AY$6=1) * (AR46:AY46="Y") * 2 ) +SUMPRODUCT( (AR$6:AY$6=2) * (AR46:AY46="Y") * 1 ) +SUMPRODUCT( (AR$6:AY$6=3) * (AR46:AY46="Y") * 1 ) +SUMPRODUCT( (AR$6:AY$6=4) * (AR46:AY46="N") * 1 ) +SUMPRODUCT( (AR$6:AY$6=5) * (AR46:AY46="N") * 2 ))</f>
        <v>7</v>
      </c>
      <c r="CF46" s="3">
        <f>COUNTA(AR46:AY46)</f>
        <v>8</v>
      </c>
      <c r="CG46" s="3" cm="1">
        <f t="array" ref="CG46">5*(SUMPRODUCT((S$6=1)*((S46="Y")+(S46="N"))*2)+SUMPRODUCT((S$6=2)*((S46="Y")+(S46="N"))*1)+SUMPRODUCT((S$6=3)*((S46="Y")+(S46="N"))*1)+SUMPRODUCT((S$6=4)*((S46="Y")+(S46="N"))*1)+SUMPRODUCT((S$6=5)*((S46="Y")+(S46="N"))*2))+1*(SUMPRODUCT((AZ$6:BI$6=1)*((AZ46:BI46="Y")+(AZ46:BI46="N"))*2)+SUMPRODUCT((AZ$6:BI$6=2)*((AZ46:BI46="Y")+(AZ46:BI46="N"))*1)+SUMPRODUCT((AZ$6:BI$6=3)*((AZ46:BI46="Y")+(AZ46:BI46="N"))*1)+SUMPRODUCT((AZ$6:BI$6=4)*((AZ46:BI46="Y")+(AZ46:BI46="N"))*1)+SUMPRODUCT((AZ$6:BI$6=5)*((AZ46:BI46="Y")+(AZ46:BI46="N"))*2))</f>
        <v>15</v>
      </c>
      <c r="CH46" s="3" cm="1">
        <f t="array" ref="CH46">5*(SUMPRODUCT((S$6=1)*(S46="Y")*2)+SUMPRODUCT((S$6=2)*(S46="Y")*1)+SUMPRODUCT((S$6=3)*(S46="Y")*1)+SUMPRODUCT((S$6=4)*(S46="N")*1)+SUMPRODUCT((S$6=5)*(S46="N")*2))+(SUMPRODUCT((AZ$6:BI$6=1)*(AZ46:BI46="Y")*2)+SUMPRODUCT((AZ$6:BI$6=2)*(AZ46:BI46="Y")*1)+SUMPRODUCT((AZ$6:BI$6=3)*(AZ46:BI46="Y")*1)+SUMPRODUCT((AZ$6:BI$6=4)*(AZ46:BI46="N")*1)+SUMPRODUCT((AZ$6:BI$6=5)*(AZ46:BI46="N")*2))</f>
        <v>15</v>
      </c>
      <c r="CI46" s="3">
        <f>COUNTA(S46)+COUNTA(AZ46:BI46)</f>
        <v>11</v>
      </c>
      <c r="CJ46" s="3" cm="1">
        <f t="array" ref="CJ46">5*(SUMPRODUCT((T$6:V$6=1)*((T46:V46="Y")+(T46:V46="N"))*2)+SUMPRODUCT((T$6:V$6=2)*((T46:V46="Y")+(T46:V46="N"))*1)+SUMPRODUCT((T$6:V$6=3)*((T46:V46="Y")+(T46:V46="N"))*1)+SUMPRODUCT((T$6:V$6=4)*((T46:V46="Y")+(T46:V46="N"))*1)+SUMPRODUCT((T$6:V$6=5)*((T46:V46="Y")+(T46:V46="N"))*2))+1*(SUMPRODUCT((BJ$6:BQ$6=1)*((BJ46:BQ46="Y")+(BJ46:BQ46="N"))*2)+SUMPRODUCT((BJ$6:BQ$6=2)*((BJ46:BQ46="Y")+(BJ46:BQ46="N"))*1)+SUMPRODUCT((BJ$6:BQ$6=3)*((BJ46:BQ46="Y")+(BJ46:BQ46="N"))*1)+SUMPRODUCT((BJ$6:BQ$6=4)*((BJ46:BQ46="Y")+(BJ46:BQ46="N"))*1)+SUMPRODUCT((BJ$6:BQ$6=5)*((BJ46:BQ46="Y")+(BJ46:BQ46="N"))*2))</f>
        <v>24</v>
      </c>
      <c r="CK46" s="3" cm="1">
        <f t="array" ref="CK46">5*(SUMPRODUCT((T$6:V$6=1)*(T46:V46="Y")*2)+SUMPRODUCT((T$6:V$6=2)*(T46:V46="Y")*1)+SUMPRODUCT((T$6:V$6=3)*(T46:V46="Y")*1)+SUMPRODUCT((T$6:V$6=4)*(T46:V46="N")*1)+SUMPRODUCT((T$6:V$6=5)*(T46:V46="N")*2))+(SUMPRODUCT((BJ$6:BQ$6=1)*(BJ46:BQ46="Y")*2)+SUMPRODUCT((BJ$6:BQ$6=2)*(BJ46:BQ46="Y")*1)+SUMPRODUCT((BJ$6:BQ$6=3)*(BJ46:BQ46="Y")*1)+SUMPRODUCT((BJ$6:BQ$6=4)*(BJ46:BQ46="N")*1)+SUMPRODUCT((BJ$6:BQ$6=5)*(BJ46:BQ46="N")*2))</f>
        <v>24</v>
      </c>
      <c r="CL46" s="3">
        <f t="shared" si="4"/>
        <v>11</v>
      </c>
      <c r="CM46" s="19" t="e">
        <f>SUM(COUNTIF(M46, $H$128)*$H$137)+(COUNTIF(M46, $H$129)*$H$137)+(COUNTIF(#REF!, $H$128)*$H$135)+(COUNTIF(#REF!, $H$129)*$H$135)</f>
        <v>#REF!</v>
      </c>
      <c r="CN46" s="19" t="e">
        <f>SUM(COUNTIF(M46, $H$128)*$H$137)+(COUNTIF(#REF!, $H$128)*$H$135)</f>
        <v>#REF!</v>
      </c>
      <c r="CO46" s="19">
        <f>COUNTA(M46)+COUNTA(#REF!)</f>
        <v>2</v>
      </c>
      <c r="CP46" s="19" t="e">
        <f>SUM(COUNTIF(M46, $H$128)*$H$137)+(COUNTIF(M46, $H$129)*$H$137)+(COUNTIF(#REF!, $H$128)*$H$135)+(COUNTIF(#REF!, $H$129)*$H$135)</f>
        <v>#REF!</v>
      </c>
      <c r="CQ46" s="19" t="e">
        <f>SUM(COUNTIF(M46, $H$128)*$H$137)+(COUNTIF(#REF!, $H$128)*$H$135)</f>
        <v>#REF!</v>
      </c>
      <c r="CR46" s="19">
        <f>COUNTA(M46)+COUNTA(#REF!)</f>
        <v>2</v>
      </c>
    </row>
    <row r="47" spans="1:96" ht="15.75" customHeight="1" thickBot="1" x14ac:dyDescent="0.25">
      <c r="A47" s="14">
        <f t="shared" si="8"/>
        <v>83.606557377049185</v>
      </c>
      <c r="B47" s="14">
        <f t="shared" si="5"/>
        <v>100</v>
      </c>
      <c r="C47" s="14">
        <f t="shared" si="6"/>
        <v>75</v>
      </c>
      <c r="D47" s="14">
        <f t="shared" si="7"/>
        <v>100</v>
      </c>
      <c r="E47" s="14" t="e">
        <f t="shared" si="1"/>
        <v>#DIV/0!</v>
      </c>
      <c r="F47" s="14" t="e">
        <f t="shared" si="2"/>
        <v>#DIV/0!</v>
      </c>
      <c r="G47" s="14"/>
      <c r="H47" s="3" t="s">
        <v>41</v>
      </c>
      <c r="I47" s="3" t="s">
        <v>137</v>
      </c>
      <c r="J47" s="3" t="s">
        <v>138</v>
      </c>
      <c r="K47" s="17" t="s">
        <v>117</v>
      </c>
      <c r="L47" s="18" t="s">
        <v>45</v>
      </c>
      <c r="M47" s="3" t="s">
        <v>46</v>
      </c>
      <c r="N47" s="3" t="s">
        <v>46</v>
      </c>
      <c r="O47" s="3" t="s">
        <v>46</v>
      </c>
      <c r="P47" s="3" t="s">
        <v>46</v>
      </c>
      <c r="Q47" s="3" t="s">
        <v>46</v>
      </c>
      <c r="R47" s="3" t="s">
        <v>46</v>
      </c>
      <c r="S47" s="3"/>
      <c r="T47" s="3"/>
      <c r="U47" s="3"/>
      <c r="V47" s="3"/>
      <c r="W47" s="3"/>
      <c r="X47" s="3" t="s">
        <v>58</v>
      </c>
      <c r="Y47" s="3" t="s">
        <v>58</v>
      </c>
      <c r="Z47" s="3" t="s">
        <v>58</v>
      </c>
      <c r="AA47" s="3" t="s">
        <v>46</v>
      </c>
      <c r="AB47" s="3" t="s">
        <v>46</v>
      </c>
      <c r="AC47" s="3" t="s">
        <v>46</v>
      </c>
      <c r="AD47" s="3" t="s">
        <v>46</v>
      </c>
      <c r="AE47" s="3" t="s">
        <v>46</v>
      </c>
      <c r="AF47" s="3" t="s">
        <v>46</v>
      </c>
      <c r="AG47" s="3" t="s">
        <v>46</v>
      </c>
      <c r="AH47" s="3" t="s">
        <v>46</v>
      </c>
      <c r="AI47" s="3" t="s">
        <v>46</v>
      </c>
      <c r="AJ47" s="3" t="s">
        <v>46</v>
      </c>
      <c r="AK47" s="3" t="s">
        <v>46</v>
      </c>
      <c r="AL47" s="3" t="s">
        <v>46</v>
      </c>
      <c r="AM47" s="3" t="s">
        <v>46</v>
      </c>
      <c r="AN47" s="3" t="s">
        <v>46</v>
      </c>
      <c r="AO47" s="3" t="s">
        <v>46</v>
      </c>
      <c r="AP47" s="3" t="s">
        <v>46</v>
      </c>
      <c r="AQ47" s="3" t="s">
        <v>46</v>
      </c>
      <c r="AR47" s="3" t="s">
        <v>46</v>
      </c>
      <c r="AS47" s="3" t="s">
        <v>46</v>
      </c>
      <c r="AT47" s="3" t="s">
        <v>46</v>
      </c>
      <c r="AU47" s="3" t="s">
        <v>46</v>
      </c>
      <c r="AV47" s="3" t="s">
        <v>46</v>
      </c>
      <c r="AW47" s="3" t="s">
        <v>46</v>
      </c>
      <c r="AX47" s="3" t="s">
        <v>46</v>
      </c>
      <c r="AY47" s="3" t="s">
        <v>46</v>
      </c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 cm="1">
        <f t="array" ref="BS47" xml:space="preserve"> 5 * (SUMPRODUCT( (M$6:V$6=1)*((M47:V47="Y") + (M47:V47="N")) * 2 ) +SUMPRODUCT( (M$6:V$6=2) * ((M47:V47="Y") + (M47:V47="N")) * 1 ) + SUMPRODUCT( (M$6:V$6=3)*((M47:V47="Y")+(M47:V47="N"))*1 ) +SUMPRODUCT( (M$6:V$6=4 ) * ((M47:V47="Y") + (M47:V47="N")) * 1 )+SUMPRODUCT( (M$6:V$6=5) * ((M47:V47="Y")+(M47:V47="N")) * 2 ))+1*(SUMPRODUCT( (X$6:BQ$6=1) * ((X47:BQ47="Y") + (X47:BQ47="N")) * 2 ) +SUMPRODUCT( (X$6:BQ$6=2 ) * ((X47:BQ47="Y") + (X47:BQ47="N")) * 1 ) +SUMPRODUCT( (X$6:BQ$6=3) * ((X47:BQ47="Y") + (X47:BQ47="N")) * 1 ) +SUMPRODUCT( (X$6:BQ$6=4) * ((X47:BQ47="Y") + (X47:BQ47="N")) * 1 ) + SUMPRODUCT( (X$6:BQ$6=5) * ((X47:BQ47="Y") + (X47:BQ47="N")) * 2 ))</f>
        <v>61</v>
      </c>
      <c r="BT47" s="3" cm="1">
        <f t="array" ref="BT47" xml:space="preserve"> 5 * (SUMPRODUCT( (M$6:V$6=1) * (M47:V47="Y") * 2 ) + SUMPRODUCT( (M$6:V$6=2) * (M47:V47="Y") * 1 ) +SUMPRODUCT( (M$6:V$6=3) * (M47:V47="Y") * 1 ) + SUMPRODUCT( (M$6:V$6=4) * (M47:V47="N") * 1 ) +SUMPRODUCT( (M$6:V$6=5) * (M47:V47="N") * 2 ))
+ (SUMPRODUCT( (X$6:BQ$6=1) * (X47:BQ47="Y") * 2 ) +SUMPRODUCT( (X$6:BQ$6=2) * (X47:BQ47="Y") * 1 ) +SUMPRODUCT( (X$6:BQ$6=3) * (X47:BQ47="Y") * 1 ) +SUMPRODUCT( (X$6:BQ$6=4) * (X47:BQ47="N") * 1 ) +SUMPRODUCT( (X$6:BQ$6=5) * (X47:BQ47="N") * 2 ))</f>
        <v>51</v>
      </c>
      <c r="BU47" s="3">
        <f t="shared" si="3"/>
        <v>3</v>
      </c>
      <c r="BV47" s="3">
        <f t="shared" si="9"/>
        <v>1</v>
      </c>
      <c r="BX47" s="3">
        <f xml:space="preserve"> 5 * (SUMPRODUCT( (M$6:N$6=1)*((M47:N47="Y") + (M47:N47="N")) * 2 ) +SUMPRODUCT( (M$6:N$6=2) * ((M47:N47="Y") + (M47:N47="N")) * 1 ) + SUMPRODUCT( (M$6:N$6=3)*((M47:N47="Y")+(M47:N47="N"))*1 ) +SUMPRODUCT( (M$6:N$6=4 ) * ((M47:N47="Y") + (M47:N47="N")) * 1 )+SUMPRODUCT( (M$6:N$6=5) * ((M47:N47="Y")+(M47:N47="N")) * 2 ))+1*(SUMPRODUCT( (X$6:AC$6=1) * ((X47:AC47="Y") + (X47:AC47="N")) * 2 ) +SUMPRODUCT( (X$6:AC$6=2 ) * ((X47:AC47="Y") + (X47:AC47="N")) * 1 ) +SUMPRODUCT( (X$6:AC$6=3) * ((X47:AC47="Y") + (X47:AC47="N")) * 1 ) +SUMPRODUCT( (X$6:AC$6=4) * ((X47:AC47="Y") + (X47:AC47="N")) * 1 ) + SUMPRODUCT( (X$6:AC$6=5) * ((X47:AC47="Y") + (X47:AC47="N")) * 2 ))</f>
        <v>13</v>
      </c>
      <c r="BY47" s="3">
        <f xml:space="preserve"> 5 * (SUMPRODUCT( (M$6:N$6=1) * (M47:N47="Y") * 2 ) + SUMPRODUCT( (M$6:N$6=2) * (M47:N47="Y") * 1 ) +SUMPRODUCT( (M$6:N$6=3) * (M47:N47="Y") * 1 ) + SUMPRODUCT( (M$6:N$6=4) * (M47:N47="N") * 1 ) +SUMPRODUCT( (M$6:N$6=5) * (M47:N47="N") * 2 ))
+ (SUMPRODUCT( (X$6:AC$6=1) * (X47:AC47="Y") * 2 ) +SUMPRODUCT( (X$6:AC$6=2) * (X47:AC47="Y") * 1 ) +SUMPRODUCT( (X$6:AC$6=3) * (X47:AC47="Y") * 1 ) +SUMPRODUCT( (X$6:AC$6=4) * (X47:AC47="N") * 1 ) +SUMPRODUCT( (X$6:AC$6=5) * (X47:AC47="N") * 2 ))</f>
        <v>13</v>
      </c>
      <c r="BZ47" s="3">
        <f>COUNTA(M47:N47)+COUNTA(X47:AC47)</f>
        <v>8</v>
      </c>
      <c r="CA47" s="3">
        <f xml:space="preserve"> 5 * (SUMPRODUCT( (O$6:R$6=1)*((O47:R47="Y") + (O47:R47="N")) * 2 ) +SUMPRODUCT( (O$6:R$6=2) * ((O47:R47="Y") + (O47:R47="N")) * 1 ) + SUMPRODUCT( (O$6:R$6=3)*((O47:R47="Y")+(O47:R47="N"))*1 ) +SUMPRODUCT( (O$6:R$6=4 ) * ((O47:R47="Y") + (O47:R47="N")) * 1 )+SUMPRODUCT( (O$6:R$6=5) * ((O47:R47="Y")+(O47:R47="N")) * 2 ))
+1*(SUMPRODUCT( (AD$6:AQ$6=1) * ((AD47:AQ47="Y") + (AD47:AQ47="N")) * 2 ) +SUMPRODUCT( (AD$6:AQ$6=2 ) * ((AD47:AQ47="Y") + (AD47:AQ47="N")) * 1 ) +SUMPRODUCT( (AD$6:AQ$6=3) * ((AD47:AQ47="Y") + (AD47:AQ47="N")) * 1 ) +SUMPRODUCT( (AD$6:AQ$6=4) * ((AD47:AQ47="Y") + (AD47:AQ47="N")) * 1 ) + SUMPRODUCT( (AD$6:AQ$6=5) * ((AD47:AQ47="Y") + (AD47:AQ47="N")) * 2 ))</f>
        <v>40</v>
      </c>
      <c r="CB47" s="3">
        <f xml:space="preserve"> 5 * (SUMPRODUCT( (O$6:R$6=1) * (O47:R47="Y") * 2 ) + SUMPRODUCT( (O$6:R$6=2) * (O47:R47="Y") * 1 ) +SUMPRODUCT( (O$6:R$6=3) * (O47:R47="Y") * 1 ) + SUMPRODUCT( (O$6:R$6=4) * (O47:R47="N") * 1 ) +SUMPRODUCT( (O$6:R$6=5) * (O47:R47="N") * 2 ))
+ (SUMPRODUCT( (AD$6:AQ$6=1) * (AD47:AQ47="Y") * 2 ) +SUMPRODUCT( (AD$6:AQ$6=2) * (AD47:AQ47="Y") * 1 ) +SUMPRODUCT( (AD$6:AQ$6=3) * (AD47:AQ47="Y") * 1 ) +SUMPRODUCT( (AD$6:AQ$6=4) * (AD47:AQ47="N") * 1 ) +SUMPRODUCT( (AD$6:AQ$6=5) * (AD47:AQ47="N") * 2 ))</f>
        <v>30</v>
      </c>
      <c r="CC47" s="3">
        <f>COUNTA(O47:R47)+COUNTA(AD47:AQ47)</f>
        <v>18</v>
      </c>
      <c r="CD47" s="3">
        <f>1*(SUMPRODUCT( (AR$6:AY$6=1) * ((AR47:AY47="Y") + (AR47:AY47="N")) * 2 ) +SUMPRODUCT( (AR$6:AY$6=2 ) * ((AR47:AY47="Y") + (AR47:AY47="N")) * 1 ) +SUMPRODUCT( (AR$6:AY$6=3) * ((AR47:AY47="Y") + (AR47:AY47="N")) * 1 ) +SUMPRODUCT( (AR$6:AY$6=4) * ((AR47:AY47="Y") + (AR47:AY47="N")) * 1 ) + SUMPRODUCT( (AR$6:AY$6=5) * ((AR47:AY47="Y") + (AR47:AY47="N")) * 2 ))</f>
        <v>8</v>
      </c>
      <c r="CE47" s="3">
        <f>(SUMPRODUCT( (AR$6:AY$6=1) * (AR47:AY47="Y") * 2 ) +SUMPRODUCT( (AR$6:AY$6=2) * (AR47:AY47="Y") * 1 ) +SUMPRODUCT( (AR$6:AY$6=3) * (AR47:AY47="Y") * 1 ) +SUMPRODUCT( (AR$6:AY$6=4) * (AR47:AY47="N") * 1 ) +SUMPRODUCT( (AR$6:AY$6=5) * (AR47:AY47="N") * 2 ))</f>
        <v>8</v>
      </c>
      <c r="CF47" s="3">
        <f>COUNTA(AR47:AY47)</f>
        <v>8</v>
      </c>
      <c r="CG47" s="3" cm="1">
        <f t="array" ref="CG47">5*(SUMPRODUCT((S$6=1)*((S47="Y")+(S47="N"))*2)+SUMPRODUCT((S$6=2)*((S47="Y")+(S47="N"))*1)+SUMPRODUCT((S$6=3)*((S47="Y")+(S47="N"))*1)+SUMPRODUCT((S$6=4)*((S47="Y")+(S47="N"))*1)+SUMPRODUCT((S$6=5)*((S47="Y")+(S47="N"))*2))+1*(SUMPRODUCT((AZ$6:BI$6=1)*((AZ47:BI47="Y")+(AZ47:BI47="N"))*2)+SUMPRODUCT((AZ$6:BI$6=2)*((AZ47:BI47="Y")+(AZ47:BI47="N"))*1)+SUMPRODUCT((AZ$6:BI$6=3)*((AZ47:BI47="Y")+(AZ47:BI47="N"))*1)+SUMPRODUCT((AZ$6:BI$6=4)*((AZ47:BI47="Y")+(AZ47:BI47="N"))*1)+SUMPRODUCT((AZ$6:BI$6=5)*((AZ47:BI47="Y")+(AZ47:BI47="N"))*2))</f>
        <v>0</v>
      </c>
      <c r="CH47" s="3" cm="1">
        <f t="array" ref="CH47">5*(SUMPRODUCT((S$6=1)*(S47="Y")*2)+SUMPRODUCT((S$6=2)*(S47="Y")*1)+SUMPRODUCT((S$6=3)*(S47="Y")*1)+SUMPRODUCT((S$6=4)*(S47="N")*1)+SUMPRODUCT((S$6=5)*(S47="N")*2))+(SUMPRODUCT((AZ$6:BI$6=1)*(AZ47:BI47="Y")*2)+SUMPRODUCT((AZ$6:BI$6=2)*(AZ47:BI47="Y")*1)+SUMPRODUCT((AZ$6:BI$6=3)*(AZ47:BI47="Y")*1)+SUMPRODUCT((AZ$6:BI$6=4)*(AZ47:BI47="N")*1)+SUMPRODUCT((AZ$6:BI$6=5)*(AZ47:BI47="N")*2))</f>
        <v>0</v>
      </c>
      <c r="CI47" s="3">
        <f>COUNTA(S47)+COUNTA(AZ47:BI47)</f>
        <v>0</v>
      </c>
      <c r="CJ47" s="3" cm="1">
        <f t="array" ref="CJ47">5*(SUMPRODUCT((T$6:V$6=1)*((T47:V47="Y")+(T47:V47="N"))*2)+SUMPRODUCT((T$6:V$6=2)*((T47:V47="Y")+(T47:V47="N"))*1)+SUMPRODUCT((T$6:V$6=3)*((T47:V47="Y")+(T47:V47="N"))*1)+SUMPRODUCT((T$6:V$6=4)*((T47:V47="Y")+(T47:V47="N"))*1)+SUMPRODUCT((T$6:V$6=5)*((T47:V47="Y")+(T47:V47="N"))*2))+1*(SUMPRODUCT((BJ$6:BQ$6=1)*((BJ47:BQ47="Y")+(BJ47:BQ47="N"))*2)+SUMPRODUCT((BJ$6:BQ$6=2)*((BJ47:BQ47="Y")+(BJ47:BQ47="N"))*1)+SUMPRODUCT((BJ$6:BQ$6=3)*((BJ47:BQ47="Y")+(BJ47:BQ47="N"))*1)+SUMPRODUCT((BJ$6:BQ$6=4)*((BJ47:BQ47="Y")+(BJ47:BQ47="N"))*1)+SUMPRODUCT((BJ$6:BQ$6=5)*((BJ47:BQ47="Y")+(BJ47:BQ47="N"))*2))</f>
        <v>0</v>
      </c>
      <c r="CK47" s="3" cm="1">
        <f t="array" ref="CK47">5*(SUMPRODUCT((T$6:V$6=1)*(T47:V47="Y")*2)+SUMPRODUCT((T$6:V$6=2)*(T47:V47="Y")*1)+SUMPRODUCT((T$6:V$6=3)*(T47:V47="Y")*1)+SUMPRODUCT((T$6:V$6=4)*(T47:V47="N")*1)+SUMPRODUCT((T$6:V$6=5)*(T47:V47="N")*2))+(SUMPRODUCT((BJ$6:BQ$6=1)*(BJ47:BQ47="Y")*2)+SUMPRODUCT((BJ$6:BQ$6=2)*(BJ47:BQ47="Y")*1)+SUMPRODUCT((BJ$6:BQ$6=3)*(BJ47:BQ47="Y")*1)+SUMPRODUCT((BJ$6:BQ$6=4)*(BJ47:BQ47="N")*1)+SUMPRODUCT((BJ$6:BQ$6=5)*(BJ47:BQ47="N")*2))</f>
        <v>0</v>
      </c>
      <c r="CL47" s="3">
        <f t="shared" si="4"/>
        <v>0</v>
      </c>
      <c r="CM47" s="19" t="e">
        <f>SUM(COUNTIF(M47, $H$128)*$H$137)+(COUNTIF(M47, $H$129)*$H$137)+(COUNTIF(#REF!, $H$128)*$H$135)+(COUNTIF(#REF!, $H$129)*$H$135)</f>
        <v>#REF!</v>
      </c>
      <c r="CN47" s="19" t="e">
        <f>SUM(COUNTIF(M47, $H$128)*$H$137)+(COUNTIF(#REF!, $H$128)*$H$135)</f>
        <v>#REF!</v>
      </c>
      <c r="CO47" s="19">
        <f>COUNTA(M47)+COUNTA(#REF!)</f>
        <v>2</v>
      </c>
      <c r="CP47" s="19" t="e">
        <f>SUM(COUNTIF(M47, $H$128)*$H$137)+(COUNTIF(M47, $H$129)*$H$137)+(COUNTIF(#REF!, $H$128)*$H$135)+(COUNTIF(#REF!, $H$129)*$H$135)</f>
        <v>#REF!</v>
      </c>
      <c r="CQ47" s="19" t="e">
        <f>SUM(COUNTIF(M47, $H$128)*$H$137)+(COUNTIF(#REF!, $H$128)*$H$135)</f>
        <v>#REF!</v>
      </c>
      <c r="CR47" s="19">
        <f>COUNTA(M47)+COUNTA(#REF!)</f>
        <v>2</v>
      </c>
    </row>
    <row r="48" spans="1:96" ht="15.75" customHeight="1" thickBot="1" x14ac:dyDescent="0.25">
      <c r="A48" s="14">
        <f t="shared" si="8"/>
        <v>69.512195121951208</v>
      </c>
      <c r="B48" s="14">
        <f t="shared" si="5"/>
        <v>54.54545454545454</v>
      </c>
      <c r="C48" s="14">
        <f t="shared" si="6"/>
        <v>60.526315789473685</v>
      </c>
      <c r="D48" s="14">
        <f t="shared" si="7"/>
        <v>100</v>
      </c>
      <c r="E48" s="14">
        <f t="shared" si="1"/>
        <v>64.285714285714292</v>
      </c>
      <c r="F48" s="14">
        <f t="shared" si="2"/>
        <v>100</v>
      </c>
      <c r="G48" s="14"/>
      <c r="H48" s="3" t="s">
        <v>41</v>
      </c>
      <c r="I48" s="3" t="s">
        <v>139</v>
      </c>
      <c r="J48" s="3" t="s">
        <v>140</v>
      </c>
      <c r="K48" s="17" t="s">
        <v>141</v>
      </c>
      <c r="L48" s="18" t="s">
        <v>45</v>
      </c>
      <c r="M48" s="3" t="s">
        <v>58</v>
      </c>
      <c r="N48" s="3" t="s">
        <v>71</v>
      </c>
      <c r="O48" s="3" t="s">
        <v>71</v>
      </c>
      <c r="P48" s="3" t="s">
        <v>46</v>
      </c>
      <c r="Q48" s="3" t="s">
        <v>46</v>
      </c>
      <c r="R48" s="3" t="s">
        <v>46</v>
      </c>
      <c r="S48" s="3" t="s">
        <v>71</v>
      </c>
      <c r="T48" s="3" t="s">
        <v>46</v>
      </c>
      <c r="U48" s="3" t="s">
        <v>58</v>
      </c>
      <c r="V48" s="3" t="s">
        <v>58</v>
      </c>
      <c r="W48" s="3" t="s">
        <v>46</v>
      </c>
      <c r="X48" s="3" t="s">
        <v>46</v>
      </c>
      <c r="Y48" s="3" t="s">
        <v>46</v>
      </c>
      <c r="Z48" s="3" t="s">
        <v>46</v>
      </c>
      <c r="AA48" s="3" t="s">
        <v>58</v>
      </c>
      <c r="AB48" s="3" t="s">
        <v>46</v>
      </c>
      <c r="AC48" s="3" t="s">
        <v>46</v>
      </c>
      <c r="AD48" s="3" t="s">
        <v>46</v>
      </c>
      <c r="AE48" s="3" t="s">
        <v>46</v>
      </c>
      <c r="AF48" s="3" t="s">
        <v>58</v>
      </c>
      <c r="AG48" s="3" t="s">
        <v>58</v>
      </c>
      <c r="AH48" s="3" t="s">
        <v>46</v>
      </c>
      <c r="AI48" s="3" t="s">
        <v>46</v>
      </c>
      <c r="AJ48" s="3" t="s">
        <v>46</v>
      </c>
      <c r="AK48" s="3" t="s">
        <v>46</v>
      </c>
      <c r="AL48" s="3" t="s">
        <v>46</v>
      </c>
      <c r="AM48" s="3" t="s">
        <v>46</v>
      </c>
      <c r="AN48" s="3" t="s">
        <v>46</v>
      </c>
      <c r="AO48" s="3" t="s">
        <v>46</v>
      </c>
      <c r="AP48" s="3" t="s">
        <v>46</v>
      </c>
      <c r="AQ48" s="3" t="s">
        <v>46</v>
      </c>
      <c r="AR48" s="3" t="s">
        <v>46</v>
      </c>
      <c r="AS48" s="3" t="s">
        <v>46</v>
      </c>
      <c r="AT48" s="3" t="s">
        <v>46</v>
      </c>
      <c r="AU48" s="3" t="s">
        <v>46</v>
      </c>
      <c r="AV48" s="3" t="s">
        <v>46</v>
      </c>
      <c r="AW48" s="3" t="s">
        <v>46</v>
      </c>
      <c r="AX48" s="3" t="s">
        <v>46</v>
      </c>
      <c r="AY48" s="3" t="s">
        <v>46</v>
      </c>
      <c r="AZ48" s="3" t="s">
        <v>46</v>
      </c>
      <c r="BA48" s="3" t="s">
        <v>58</v>
      </c>
      <c r="BB48" s="3" t="s">
        <v>46</v>
      </c>
      <c r="BC48" s="3" t="s">
        <v>46</v>
      </c>
      <c r="BD48" s="3" t="s">
        <v>46</v>
      </c>
      <c r="BE48" s="3" t="s">
        <v>46</v>
      </c>
      <c r="BF48" s="3" t="s">
        <v>46</v>
      </c>
      <c r="BG48" s="3" t="s">
        <v>46</v>
      </c>
      <c r="BH48" s="3" t="s">
        <v>46</v>
      </c>
      <c r="BI48" s="3" t="s">
        <v>46</v>
      </c>
      <c r="BJ48" s="3" t="s">
        <v>58</v>
      </c>
      <c r="BK48" s="3" t="s">
        <v>46</v>
      </c>
      <c r="BL48" s="3" t="s">
        <v>46</v>
      </c>
      <c r="BM48" s="3" t="s">
        <v>58</v>
      </c>
      <c r="BN48" s="3" t="s">
        <v>58</v>
      </c>
      <c r="BO48" s="3" t="s">
        <v>46</v>
      </c>
      <c r="BP48" s="3" t="s">
        <v>46</v>
      </c>
      <c r="BQ48" s="3" t="s">
        <v>46</v>
      </c>
      <c r="BR48" s="3" t="s">
        <v>46</v>
      </c>
      <c r="BS48" s="3" cm="1">
        <f t="array" ref="BS48" xml:space="preserve"> 5 * (SUMPRODUCT( (M$6:V$6=1)*((M48:V48="Y") + (M48:V48="N")) * 2 ) +SUMPRODUCT( (M$6:V$6=2) * ((M48:V48="Y") + (M48:V48="N")) * 1 ) + SUMPRODUCT( (M$6:V$6=3)*((M48:V48="Y")+(M48:V48="N"))*1 ) +SUMPRODUCT( (M$6:V$6=4 ) * ((M48:V48="Y") + (M48:V48="N")) * 1 )+SUMPRODUCT( (M$6:V$6=5) * ((M48:V48="Y")+(M48:V48="N")) * 2 ))+1*(SUMPRODUCT( (X$6:BQ$6=1) * ((X48:BQ48="Y") + (X48:BQ48="N")) * 2 ) +SUMPRODUCT( (X$6:BQ$6=2 ) * ((X48:BQ48="Y") + (X48:BQ48="N")) * 1 ) +SUMPRODUCT( (X$6:BQ$6=3) * ((X48:BQ48="Y") + (X48:BQ48="N")) * 1 ) +SUMPRODUCT( (X$6:BQ$6=4) * ((X48:BQ48="Y") + (X48:BQ48="N")) * 1 ) + SUMPRODUCT( (X$6:BQ$6=5) * ((X48:BQ48="Y") + (X48:BQ48="N")) * 2 ))</f>
        <v>82</v>
      </c>
      <c r="BT48" s="3" cm="1">
        <f t="array" ref="BT48" xml:space="preserve"> 5 * (SUMPRODUCT( (M$6:V$6=1) * (M48:V48="Y") * 2 ) + SUMPRODUCT( (M$6:V$6=2) * (M48:V48="Y") * 1 ) +SUMPRODUCT( (M$6:V$6=3) * (M48:V48="Y") * 1 ) + SUMPRODUCT( (M$6:V$6=4) * (M48:V48="N") * 1 ) +SUMPRODUCT( (M$6:V$6=5) * (M48:V48="N") * 2 ))
+ (SUMPRODUCT( (X$6:BQ$6=1) * (X48:BQ48="Y") * 2 ) +SUMPRODUCT( (X$6:BQ$6=2) * (X48:BQ48="Y") * 1 ) +SUMPRODUCT( (X$6:BQ$6=3) * (X48:BQ48="Y") * 1 ) +SUMPRODUCT( (X$6:BQ$6=4) * (X48:BQ48="N") * 1 ) +SUMPRODUCT( (X$6:BQ$6=5) * (X48:BQ48="N") * 2 ))</f>
        <v>57</v>
      </c>
      <c r="BU48" s="3">
        <f t="shared" si="3"/>
        <v>22</v>
      </c>
      <c r="BV48" s="3">
        <f t="shared" si="9"/>
        <v>1</v>
      </c>
      <c r="BX48" s="3">
        <f xml:space="preserve"> 5 * (SUMPRODUCT( (M$6:N$6=1)*((M48:N48="Y") + (M48:N48="N")) * 2 ) +SUMPRODUCT( (M$6:N$6=2) * ((M48:N48="Y") + (M48:N48="N")) * 1 ) + SUMPRODUCT( (M$6:N$6=3)*((M48:N48="Y")+(M48:N48="N"))*1 ) +SUMPRODUCT( (M$6:N$6=4 ) * ((M48:N48="Y") + (M48:N48="N")) * 1 )+SUMPRODUCT( (M$6:N$6=5) * ((M48:N48="Y")+(M48:N48="N")) * 2 ))+1*(SUMPRODUCT( (X$6:AC$6=1) * ((X48:AC48="Y") + (X48:AC48="N")) * 2 ) +SUMPRODUCT( (X$6:AC$6=2 ) * ((X48:AC48="Y") + (X48:AC48="N")) * 1 ) +SUMPRODUCT( (X$6:AC$6=3) * ((X48:AC48="Y") + (X48:AC48="N")) * 1 ) +SUMPRODUCT( (X$6:AC$6=4) * ((X48:AC48="Y") + (X48:AC48="N")) * 1 ) + SUMPRODUCT( (X$6:AC$6=5) * ((X48:AC48="Y") + (X48:AC48="N")) * 2 ))</f>
        <v>11</v>
      </c>
      <c r="BY48" s="3">
        <f xml:space="preserve"> 5 * (SUMPRODUCT( (M$6:N$6=1) * (M48:N48="Y") * 2 ) + SUMPRODUCT( (M$6:N$6=2) * (M48:N48="Y") * 1 ) +SUMPRODUCT( (M$6:N$6=3) * (M48:N48="Y") * 1 ) + SUMPRODUCT( (M$6:N$6=4) * (M48:N48="N") * 1 ) +SUMPRODUCT( (M$6:N$6=5) * (M48:N48="N") * 2 ))
+ (SUMPRODUCT( (X$6:AC$6=1) * (X48:AC48="Y") * 2 ) +SUMPRODUCT( (X$6:AC$6=2) * (X48:AC48="Y") * 1 ) +SUMPRODUCT( (X$6:AC$6=3) * (X48:AC48="Y") * 1 ) +SUMPRODUCT( (X$6:AC$6=4) * (X48:AC48="N") * 1 ) +SUMPRODUCT( (X$6:AC$6=5) * (X48:AC48="N") * 2 ))</f>
        <v>6</v>
      </c>
      <c r="BZ48" s="3">
        <f>COUNTA(M48:N48)+COUNTA(X48:AC48)</f>
        <v>8</v>
      </c>
      <c r="CA48" s="3">
        <f xml:space="preserve"> 5 * (SUMPRODUCT( (O$6:R$6=1)*((O48:R48="Y") + (O48:R48="N")) * 2 ) +SUMPRODUCT( (O$6:R$6=2) * ((O48:R48="Y") + (O48:R48="N")) * 1 ) + SUMPRODUCT( (O$6:R$6=3)*((O48:R48="Y")+(O48:R48="N"))*1 ) +SUMPRODUCT( (O$6:R$6=4 ) * ((O48:R48="Y") + (O48:R48="N")) * 1 )+SUMPRODUCT( (O$6:R$6=5) * ((O48:R48="Y")+(O48:R48="N")) * 2 ))
+1*(SUMPRODUCT( (AD$6:AQ$6=1) * ((AD48:AQ48="Y") + (AD48:AQ48="N")) * 2 ) +SUMPRODUCT( (AD$6:AQ$6=2 ) * ((AD48:AQ48="Y") + (AD48:AQ48="N")) * 1 ) +SUMPRODUCT( (AD$6:AQ$6=3) * ((AD48:AQ48="Y") + (AD48:AQ48="N")) * 1 ) +SUMPRODUCT( (AD$6:AQ$6=4) * ((AD48:AQ48="Y") + (AD48:AQ48="N")) * 1 ) + SUMPRODUCT( (AD$6:AQ$6=5) * ((AD48:AQ48="Y") + (AD48:AQ48="N")) * 2 ))</f>
        <v>38</v>
      </c>
      <c r="CB48" s="3">
        <f xml:space="preserve"> 5 * (SUMPRODUCT( (O$6:R$6=1) * (O48:R48="Y") * 2 ) + SUMPRODUCT( (O$6:R$6=2) * (O48:R48="Y") * 1 ) +SUMPRODUCT( (O$6:R$6=3) * (O48:R48="Y") * 1 ) + SUMPRODUCT( (O$6:R$6=4) * (O48:R48="N") * 1 ) +SUMPRODUCT( (O$6:R$6=5) * (O48:R48="N") * 2 ))
+ (SUMPRODUCT( (AD$6:AQ$6=1) * (AD48:AQ48="Y") * 2 ) +SUMPRODUCT( (AD$6:AQ$6=2) * (AD48:AQ48="Y") * 1 ) +SUMPRODUCT( (AD$6:AQ$6=3) * (AD48:AQ48="Y") * 1 ) +SUMPRODUCT( (AD$6:AQ$6=4) * (AD48:AQ48="N") * 1 ) +SUMPRODUCT( (AD$6:AQ$6=5) * (AD48:AQ48="N") * 2 ))</f>
        <v>23</v>
      </c>
      <c r="CC48" s="3">
        <f>COUNTA(O48:R48)+COUNTA(AD48:AQ48)</f>
        <v>18</v>
      </c>
      <c r="CD48" s="3">
        <f>1*(SUMPRODUCT( (AR$6:AY$6=1) * ((AR48:AY48="Y") + (AR48:AY48="N")) * 2 ) +SUMPRODUCT( (AR$6:AY$6=2 ) * ((AR48:AY48="Y") + (AR48:AY48="N")) * 1 ) +SUMPRODUCT( (AR$6:AY$6=3) * ((AR48:AY48="Y") + (AR48:AY48="N")) * 1 ) +SUMPRODUCT( (AR$6:AY$6=4) * ((AR48:AY48="Y") + (AR48:AY48="N")) * 1 ) + SUMPRODUCT( (AR$6:AY$6=5) * ((AR48:AY48="Y") + (AR48:AY48="N")) * 2 ))</f>
        <v>8</v>
      </c>
      <c r="CE48" s="3">
        <f>(SUMPRODUCT( (AR$6:AY$6=1) * (AR48:AY48="Y") * 2 ) +SUMPRODUCT( (AR$6:AY$6=2) * (AR48:AY48="Y") * 1 ) +SUMPRODUCT( (AR$6:AY$6=3) * (AR48:AY48="Y") * 1 ) +SUMPRODUCT( (AR$6:AY$6=4) * (AR48:AY48="N") * 1 ) +SUMPRODUCT( (AR$6:AY$6=5) * (AR48:AY48="N") * 2 ))</f>
        <v>8</v>
      </c>
      <c r="CF48" s="3">
        <f>COUNTA(AR48:AY48)</f>
        <v>8</v>
      </c>
      <c r="CG48" s="3" cm="1">
        <f t="array" ref="CG48">5*(SUMPRODUCT((S$6=1)*((S48="Y")+(S48="N"))*2)+SUMPRODUCT((S$6=2)*((S48="Y")+(S48="N"))*1)+SUMPRODUCT((S$6=3)*((S48="Y")+(S48="N"))*1)+SUMPRODUCT((S$6=4)*((S48="Y")+(S48="N"))*1)+SUMPRODUCT((S$6=5)*((S48="Y")+(S48="N"))*2))+1*(SUMPRODUCT((AZ$6:BI$6=1)*((AZ48:BI48="Y")+(AZ48:BI48="N"))*2)+SUMPRODUCT((AZ$6:BI$6=2)*((AZ48:BI48="Y")+(AZ48:BI48="N"))*1)+SUMPRODUCT((AZ$6:BI$6=3)*((AZ48:BI48="Y")+(AZ48:BI48="N"))*1)+SUMPRODUCT((AZ$6:BI$6=4)*((AZ48:BI48="Y")+(AZ48:BI48="N"))*1)+SUMPRODUCT((AZ$6:BI$6=5)*((AZ48:BI48="Y")+(AZ48:BI48="N"))*2))</f>
        <v>14</v>
      </c>
      <c r="CH48" s="3" cm="1">
        <f t="array" ref="CH48">5*(SUMPRODUCT((S$6=1)*(S48="Y")*2)+SUMPRODUCT((S$6=2)*(S48="Y")*1)+SUMPRODUCT((S$6=3)*(S48="Y")*1)+SUMPRODUCT((S$6=4)*(S48="N")*1)+SUMPRODUCT((S$6=5)*(S48="N")*2))+(SUMPRODUCT((AZ$6:BI$6=1)*(AZ48:BI48="Y")*2)+SUMPRODUCT((AZ$6:BI$6=2)*(AZ48:BI48="Y")*1)+SUMPRODUCT((AZ$6:BI$6=3)*(AZ48:BI48="Y")*1)+SUMPRODUCT((AZ$6:BI$6=4)*(AZ48:BI48="N")*1)+SUMPRODUCT((AZ$6:BI$6=5)*(AZ48:BI48="N")*2))</f>
        <v>9</v>
      </c>
      <c r="CI48" s="3">
        <f>COUNTA(S48)+COUNTA(AZ48:BI48)</f>
        <v>11</v>
      </c>
      <c r="CJ48" s="3" cm="1">
        <f t="array" ref="CJ48">5*(SUMPRODUCT((T$6:V$6=1)*((T48:V48="Y")+(T48:V48="N"))*2)+SUMPRODUCT((T$6:V$6=2)*((T48:V48="Y")+(T48:V48="N"))*1)+SUMPRODUCT((T$6:V$6=3)*((T48:V48="Y")+(T48:V48="N"))*1)+SUMPRODUCT((T$6:V$6=4)*((T48:V48="Y")+(T48:V48="N"))*1)+SUMPRODUCT((T$6:V$6=5)*((T48:V48="Y")+(T48:V48="N"))*2))+1*(SUMPRODUCT((BJ$6:BQ$6=1)*((BJ48:BQ48="Y")+(BJ48:BQ48="N"))*2)+SUMPRODUCT((BJ$6:BQ$6=2)*((BJ48:BQ48="Y")+(BJ48:BQ48="N"))*1)+SUMPRODUCT((BJ$6:BQ$6=3)*((BJ48:BQ48="Y")+(BJ48:BQ48="N"))*1)+SUMPRODUCT((BJ$6:BQ$6=4)*((BJ48:BQ48="Y")+(BJ48:BQ48="N"))*1)+SUMPRODUCT((BJ$6:BQ$6=5)*((BJ48:BQ48="Y")+(BJ48:BQ48="N"))*2))</f>
        <v>11</v>
      </c>
      <c r="CK48" s="3" cm="1">
        <f t="array" ref="CK48">5*(SUMPRODUCT((T$6:V$6=1)*(T48:V48="Y")*2)+SUMPRODUCT((T$6:V$6=2)*(T48:V48="Y")*1)+SUMPRODUCT((T$6:V$6=3)*(T48:V48="Y")*1)+SUMPRODUCT((T$6:V$6=4)*(T48:V48="N")*1)+SUMPRODUCT((T$6:V$6=5)*(T48:V48="N")*2))+(SUMPRODUCT((BJ$6:BQ$6=1)*(BJ48:BQ48="Y")*2)+SUMPRODUCT((BJ$6:BQ$6=2)*(BJ48:BQ48="Y")*1)+SUMPRODUCT((BJ$6:BQ$6=3)*(BJ48:BQ48="Y")*1)+SUMPRODUCT((BJ$6:BQ$6=4)*(BJ48:BQ48="N")*1)+SUMPRODUCT((BJ$6:BQ$6=5)*(BJ48:BQ48="N")*2))</f>
        <v>11</v>
      </c>
      <c r="CL48" s="3">
        <f t="shared" si="4"/>
        <v>11</v>
      </c>
      <c r="CM48" s="19" t="e">
        <f>SUM(COUNTIF(M48, $H$128)*$H$137)+(COUNTIF(M48, $H$129)*$H$137)+(COUNTIF(#REF!, $H$128)*$H$135)+(COUNTIF(#REF!, $H$129)*$H$135)</f>
        <v>#REF!</v>
      </c>
      <c r="CN48" s="19" t="e">
        <f>SUM(COUNTIF(M48, $H$128)*$H$137)+(COUNTIF(#REF!, $H$128)*$H$135)</f>
        <v>#REF!</v>
      </c>
      <c r="CO48" s="19">
        <f>COUNTA(M48)+COUNTA(#REF!)</f>
        <v>2</v>
      </c>
      <c r="CP48" s="19" t="e">
        <f>SUM(COUNTIF(M48, $H$128)*$H$137)+(COUNTIF(M48, $H$129)*$H$137)+(COUNTIF(#REF!, $H$128)*$H$135)+(COUNTIF(#REF!, $H$129)*$H$135)</f>
        <v>#REF!</v>
      </c>
      <c r="CQ48" s="19" t="e">
        <f>SUM(COUNTIF(M48, $H$128)*$H$137)+(COUNTIF(#REF!, $H$128)*$H$135)</f>
        <v>#REF!</v>
      </c>
      <c r="CR48" s="19">
        <f>COUNTA(M48)+COUNTA(#REF!)</f>
        <v>2</v>
      </c>
    </row>
    <row r="49" spans="1:96" ht="15.75" customHeight="1" thickBot="1" x14ac:dyDescent="0.25">
      <c r="A49" s="14">
        <f t="shared" si="8"/>
        <v>89.010989010989007</v>
      </c>
      <c r="B49" s="14">
        <f t="shared" si="5"/>
        <v>100</v>
      </c>
      <c r="C49" s="14">
        <f t="shared" si="6"/>
        <v>75</v>
      </c>
      <c r="D49" s="14">
        <f t="shared" si="7"/>
        <v>100</v>
      </c>
      <c r="E49" s="14">
        <f t="shared" si="1"/>
        <v>100</v>
      </c>
      <c r="F49" s="14">
        <f t="shared" si="2"/>
        <v>100</v>
      </c>
      <c r="G49" s="14"/>
      <c r="H49" s="3" t="s">
        <v>41</v>
      </c>
      <c r="I49" s="3" t="s">
        <v>142</v>
      </c>
      <c r="J49" s="3" t="s">
        <v>143</v>
      </c>
      <c r="K49" s="17" t="s">
        <v>126</v>
      </c>
      <c r="L49" s="18" t="s">
        <v>45</v>
      </c>
      <c r="M49" s="3" t="s">
        <v>58</v>
      </c>
      <c r="N49" s="3" t="s">
        <v>46</v>
      </c>
      <c r="O49" s="3" t="s">
        <v>46</v>
      </c>
      <c r="P49" s="3" t="s">
        <v>46</v>
      </c>
      <c r="Q49" s="3" t="s">
        <v>46</v>
      </c>
      <c r="R49" s="3" t="s">
        <v>46</v>
      </c>
      <c r="S49" s="3" t="s">
        <v>46</v>
      </c>
      <c r="T49" s="3" t="s">
        <v>46</v>
      </c>
      <c r="U49" s="3" t="s">
        <v>46</v>
      </c>
      <c r="V49" s="3" t="s">
        <v>58</v>
      </c>
      <c r="W49" s="3" t="s">
        <v>46</v>
      </c>
      <c r="X49" s="3" t="s">
        <v>46</v>
      </c>
      <c r="Y49" s="3" t="s">
        <v>46</v>
      </c>
      <c r="Z49" s="3" t="s">
        <v>46</v>
      </c>
      <c r="AA49" s="3" t="s">
        <v>46</v>
      </c>
      <c r="AB49" s="3" t="s">
        <v>46</v>
      </c>
      <c r="AC49" s="3" t="s">
        <v>46</v>
      </c>
      <c r="AD49" s="3" t="s">
        <v>46</v>
      </c>
      <c r="AE49" s="3" t="s">
        <v>46</v>
      </c>
      <c r="AF49" s="3" t="s">
        <v>46</v>
      </c>
      <c r="AG49" s="3" t="s">
        <v>46</v>
      </c>
      <c r="AH49" s="3" t="s">
        <v>46</v>
      </c>
      <c r="AI49" s="3" t="s">
        <v>46</v>
      </c>
      <c r="AJ49" s="3" t="s">
        <v>46</v>
      </c>
      <c r="AK49" s="3" t="s">
        <v>46</v>
      </c>
      <c r="AL49" s="3" t="s">
        <v>46</v>
      </c>
      <c r="AM49" s="3" t="s">
        <v>46</v>
      </c>
      <c r="AN49" s="3" t="s">
        <v>46</v>
      </c>
      <c r="AO49" s="3" t="s">
        <v>46</v>
      </c>
      <c r="AP49" s="3" t="s">
        <v>46</v>
      </c>
      <c r="AQ49" s="3" t="s">
        <v>46</v>
      </c>
      <c r="AR49" s="3" t="s">
        <v>46</v>
      </c>
      <c r="AS49" s="3" t="s">
        <v>58</v>
      </c>
      <c r="AT49" s="3" t="s">
        <v>58</v>
      </c>
      <c r="AU49" s="3" t="s">
        <v>46</v>
      </c>
      <c r="AV49" s="3" t="s">
        <v>46</v>
      </c>
      <c r="AW49" s="3" t="s">
        <v>46</v>
      </c>
      <c r="AX49" s="3" t="s">
        <v>46</v>
      </c>
      <c r="AY49" s="3" t="s">
        <v>46</v>
      </c>
      <c r="AZ49" s="3" t="s">
        <v>46</v>
      </c>
      <c r="BA49" s="3" t="s">
        <v>46</v>
      </c>
      <c r="BB49" s="3" t="s">
        <v>46</v>
      </c>
      <c r="BC49" s="3" t="s">
        <v>46</v>
      </c>
      <c r="BD49" s="3" t="s">
        <v>46</v>
      </c>
      <c r="BE49" s="3" t="s">
        <v>46</v>
      </c>
      <c r="BF49" s="3" t="s">
        <v>46</v>
      </c>
      <c r="BG49" s="3" t="s">
        <v>46</v>
      </c>
      <c r="BH49" s="3" t="s">
        <v>46</v>
      </c>
      <c r="BI49" s="3" t="s">
        <v>46</v>
      </c>
      <c r="BJ49" s="3" t="s">
        <v>46</v>
      </c>
      <c r="BK49" s="3" t="s">
        <v>46</v>
      </c>
      <c r="BL49" s="3" t="s">
        <v>46</v>
      </c>
      <c r="BM49" s="3" t="s">
        <v>46</v>
      </c>
      <c r="BN49" s="3" t="s">
        <v>58</v>
      </c>
      <c r="BO49" s="3" t="s">
        <v>46</v>
      </c>
      <c r="BP49" s="3" t="s">
        <v>46</v>
      </c>
      <c r="BQ49" s="3" t="s">
        <v>46</v>
      </c>
      <c r="BR49" s="3" t="s">
        <v>46</v>
      </c>
      <c r="BS49" s="3" cm="1">
        <f t="array" ref="BS49" xml:space="preserve"> 5 * (SUMPRODUCT( (M$6:V$6=1)*((M49:V49="Y") + (M49:V49="N")) * 2 ) +SUMPRODUCT( (M$6:V$6=2) * ((M49:V49="Y") + (M49:V49="N")) * 1 ) + SUMPRODUCT( (M$6:V$6=3)*((M49:V49="Y")+(M49:V49="N"))*1 ) +SUMPRODUCT( (M$6:V$6=4 ) * ((M49:V49="Y") + (M49:V49="N")) * 1 )+SUMPRODUCT( (M$6:V$6=5) * ((M49:V49="Y")+(M49:V49="N")) * 2 ))+1*(SUMPRODUCT( (X$6:BQ$6=1) * ((X49:BQ49="Y") + (X49:BQ49="N")) * 2 ) +SUMPRODUCT( (X$6:BQ$6=2 ) * ((X49:BQ49="Y") + (X49:BQ49="N")) * 1 ) +SUMPRODUCT( (X$6:BQ$6=3) * ((X49:BQ49="Y") + (X49:BQ49="N")) * 1 ) +SUMPRODUCT( (X$6:BQ$6=4) * ((X49:BQ49="Y") + (X49:BQ49="N")) * 1 ) + SUMPRODUCT( (X$6:BQ$6=5) * ((X49:BQ49="Y") + (X49:BQ49="N")) * 2 ))</f>
        <v>91</v>
      </c>
      <c r="BT49" s="3" cm="1">
        <f t="array" ref="BT49" xml:space="preserve"> 5 * (SUMPRODUCT( (M$6:V$6=1) * (M49:V49="Y") * 2 ) + SUMPRODUCT( (M$6:V$6=2) * (M49:V49="Y") * 1 ) +SUMPRODUCT( (M$6:V$6=3) * (M49:V49="Y") * 1 ) + SUMPRODUCT( (M$6:V$6=4) * (M49:V49="N") * 1 ) +SUMPRODUCT( (M$6:V$6=5) * (M49:V49="N") * 2 ))
+ (SUMPRODUCT( (X$6:BQ$6=1) * (X49:BQ49="Y") * 2 ) +SUMPRODUCT( (X$6:BQ$6=2) * (X49:BQ49="Y") * 1 ) +SUMPRODUCT( (X$6:BQ$6=3) * (X49:BQ49="Y") * 1 ) +SUMPRODUCT( (X$6:BQ$6=4) * (X49:BQ49="N") * 1 ) +SUMPRODUCT( (X$6:BQ$6=5) * (X49:BQ49="N") * 2 ))</f>
        <v>81</v>
      </c>
      <c r="BU49" s="3">
        <f t="shared" si="3"/>
        <v>13</v>
      </c>
      <c r="BV49" s="3">
        <f t="shared" si="9"/>
        <v>1</v>
      </c>
      <c r="BX49" s="3">
        <f xml:space="preserve"> 5 * (SUMPRODUCT( (M$6:N$6=1)*((M49:N49="Y") + (M49:N49="N")) * 2 ) +SUMPRODUCT( (M$6:N$6=2) * ((M49:N49="Y") + (M49:N49="N")) * 1 ) + SUMPRODUCT( (M$6:N$6=3)*((M49:N49="Y")+(M49:N49="N"))*1 ) +SUMPRODUCT( (M$6:N$6=4 ) * ((M49:N49="Y") + (M49:N49="N")) * 1 )+SUMPRODUCT( (M$6:N$6=5) * ((M49:N49="Y")+(M49:N49="N")) * 2 ))+1*(SUMPRODUCT( (X$6:AC$6=1) * ((X49:AC49="Y") + (X49:AC49="N")) * 2 ) +SUMPRODUCT( (X$6:AC$6=2 ) * ((X49:AC49="Y") + (X49:AC49="N")) * 1 ) +SUMPRODUCT( (X$6:AC$6=3) * ((X49:AC49="Y") + (X49:AC49="N")) * 1 ) +SUMPRODUCT( (X$6:AC$6=4) * ((X49:AC49="Y") + (X49:AC49="N")) * 1 ) + SUMPRODUCT( (X$6:AC$6=5) * ((X49:AC49="Y") + (X49:AC49="N")) * 2 ))</f>
        <v>12</v>
      </c>
      <c r="BY49" s="3">
        <f xml:space="preserve"> 5 * (SUMPRODUCT( (M$6:N$6=1) * (M49:N49="Y") * 2 ) + SUMPRODUCT( (M$6:N$6=2) * (M49:N49="Y") * 1 ) +SUMPRODUCT( (M$6:N$6=3) * (M49:N49="Y") * 1 ) + SUMPRODUCT( (M$6:N$6=4) * (M49:N49="N") * 1 ) +SUMPRODUCT( (M$6:N$6=5) * (M49:N49="N") * 2 ))
+ (SUMPRODUCT( (X$6:AC$6=1) * (X49:AC49="Y") * 2 ) +SUMPRODUCT( (X$6:AC$6=2) * (X49:AC49="Y") * 1 ) +SUMPRODUCT( (X$6:AC$6=3) * (X49:AC49="Y") * 1 ) +SUMPRODUCT( (X$6:AC$6=4) * (X49:AC49="N") * 1 ) +SUMPRODUCT( (X$6:AC$6=5) * (X49:AC49="N") * 2 ))</f>
        <v>12</v>
      </c>
      <c r="BZ49" s="3">
        <f>COUNTA(M49:N49)+COUNTA(X49:AC49)</f>
        <v>8</v>
      </c>
      <c r="CA49" s="3">
        <f xml:space="preserve"> 5 * (SUMPRODUCT( (O$6:R$6=1)*((O49:R49="Y") + (O49:R49="N")) * 2 ) +SUMPRODUCT( (O$6:R$6=2) * ((O49:R49="Y") + (O49:R49="N")) * 1 ) + SUMPRODUCT( (O$6:R$6=3)*((O49:R49="Y")+(O49:R49="N"))*1 ) +SUMPRODUCT( (O$6:R$6=4 ) * ((O49:R49="Y") + (O49:R49="N")) * 1 )+SUMPRODUCT( (O$6:R$6=5) * ((O49:R49="Y")+(O49:R49="N")) * 2 ))
+1*(SUMPRODUCT( (AD$6:AQ$6=1) * ((AD49:AQ49="Y") + (AD49:AQ49="N")) * 2 ) +SUMPRODUCT( (AD$6:AQ$6=2 ) * ((AD49:AQ49="Y") + (AD49:AQ49="N")) * 1 ) +SUMPRODUCT( (AD$6:AQ$6=3) * ((AD49:AQ49="Y") + (AD49:AQ49="N")) * 1 ) +SUMPRODUCT( (AD$6:AQ$6=4) * ((AD49:AQ49="Y") + (AD49:AQ49="N")) * 1 ) + SUMPRODUCT( (AD$6:AQ$6=5) * ((AD49:AQ49="Y") + (AD49:AQ49="N")) * 2 ))</f>
        <v>40</v>
      </c>
      <c r="CB49" s="3">
        <f xml:space="preserve"> 5 * (SUMPRODUCT( (O$6:R$6=1) * (O49:R49="Y") * 2 ) + SUMPRODUCT( (O$6:R$6=2) * (O49:R49="Y") * 1 ) +SUMPRODUCT( (O$6:R$6=3) * (O49:R49="Y") * 1 ) + SUMPRODUCT( (O$6:R$6=4) * (O49:R49="N") * 1 ) +SUMPRODUCT( (O$6:R$6=5) * (O49:R49="N") * 2 ))
+ (SUMPRODUCT( (AD$6:AQ$6=1) * (AD49:AQ49="Y") * 2 ) +SUMPRODUCT( (AD$6:AQ$6=2) * (AD49:AQ49="Y") * 1 ) +SUMPRODUCT( (AD$6:AQ$6=3) * (AD49:AQ49="Y") * 1 ) +SUMPRODUCT( (AD$6:AQ$6=4) * (AD49:AQ49="N") * 1 ) +SUMPRODUCT( (AD$6:AQ$6=5) * (AD49:AQ49="N") * 2 ))</f>
        <v>30</v>
      </c>
      <c r="CC49" s="3">
        <f>COUNTA(O49:R49)+COUNTA(AD49:AQ49)</f>
        <v>18</v>
      </c>
      <c r="CD49" s="3">
        <f>1*(SUMPRODUCT( (AR$6:AY$6=1) * ((AR49:AY49="Y") + (AR49:AY49="N")) * 2 ) +SUMPRODUCT( (AR$6:AY$6=2 ) * ((AR49:AY49="Y") + (AR49:AY49="N")) * 1 ) +SUMPRODUCT( (AR$6:AY$6=3) * ((AR49:AY49="Y") + (AR49:AY49="N")) * 1 ) +SUMPRODUCT( (AR$6:AY$6=4) * ((AR49:AY49="Y") + (AR49:AY49="N")) * 1 ) + SUMPRODUCT( (AR$6:AY$6=5) * ((AR49:AY49="Y") + (AR49:AY49="N")) * 2 ))</f>
        <v>6</v>
      </c>
      <c r="CE49" s="3">
        <f>(SUMPRODUCT( (AR$6:AY$6=1) * (AR49:AY49="Y") * 2 ) +SUMPRODUCT( (AR$6:AY$6=2) * (AR49:AY49="Y") * 1 ) +SUMPRODUCT( (AR$6:AY$6=3) * (AR49:AY49="Y") * 1 ) +SUMPRODUCT( (AR$6:AY$6=4) * (AR49:AY49="N") * 1 ) +SUMPRODUCT( (AR$6:AY$6=5) * (AR49:AY49="N") * 2 ))</f>
        <v>6</v>
      </c>
      <c r="CF49" s="3">
        <f>COUNTA(AR49:AY49)</f>
        <v>8</v>
      </c>
      <c r="CG49" s="3" cm="1">
        <f t="array" ref="CG49">5*(SUMPRODUCT((S$6=1)*((S49="Y")+(S49="N"))*2)+SUMPRODUCT((S$6=2)*((S49="Y")+(S49="N"))*1)+SUMPRODUCT((S$6=3)*((S49="Y")+(S49="N"))*1)+SUMPRODUCT((S$6=4)*((S49="Y")+(S49="N"))*1)+SUMPRODUCT((S$6=5)*((S49="Y")+(S49="N"))*2))+1*(SUMPRODUCT((AZ$6:BI$6=1)*((AZ49:BI49="Y")+(AZ49:BI49="N"))*2)+SUMPRODUCT((AZ$6:BI$6=2)*((AZ49:BI49="Y")+(AZ49:BI49="N"))*1)+SUMPRODUCT((AZ$6:BI$6=3)*((AZ49:BI49="Y")+(AZ49:BI49="N"))*1)+SUMPRODUCT((AZ$6:BI$6=4)*((AZ49:BI49="Y")+(AZ49:BI49="N"))*1)+SUMPRODUCT((AZ$6:BI$6=5)*((AZ49:BI49="Y")+(AZ49:BI49="N"))*2))</f>
        <v>15</v>
      </c>
      <c r="CH49" s="3" cm="1">
        <f t="array" ref="CH49">5*(SUMPRODUCT((S$6=1)*(S49="Y")*2)+SUMPRODUCT((S$6=2)*(S49="Y")*1)+SUMPRODUCT((S$6=3)*(S49="Y")*1)+SUMPRODUCT((S$6=4)*(S49="N")*1)+SUMPRODUCT((S$6=5)*(S49="N")*2))+(SUMPRODUCT((AZ$6:BI$6=1)*(AZ49:BI49="Y")*2)+SUMPRODUCT((AZ$6:BI$6=2)*(AZ49:BI49="Y")*1)+SUMPRODUCT((AZ$6:BI$6=3)*(AZ49:BI49="Y")*1)+SUMPRODUCT((AZ$6:BI$6=4)*(AZ49:BI49="N")*1)+SUMPRODUCT((AZ$6:BI$6=5)*(AZ49:BI49="N")*2))</f>
        <v>15</v>
      </c>
      <c r="CI49" s="3">
        <f>COUNTA(S49)+COUNTA(AZ49:BI49)</f>
        <v>11</v>
      </c>
      <c r="CJ49" s="3" cm="1">
        <f t="array" ref="CJ49">5*(SUMPRODUCT((T$6:V$6=1)*((T49:V49="Y")+(T49:V49="N"))*2)+SUMPRODUCT((T$6:V$6=2)*((T49:V49="Y")+(T49:V49="N"))*1)+SUMPRODUCT((T$6:V$6=3)*((T49:V49="Y")+(T49:V49="N"))*1)+SUMPRODUCT((T$6:V$6=4)*((T49:V49="Y")+(T49:V49="N"))*1)+SUMPRODUCT((T$6:V$6=5)*((T49:V49="Y")+(T49:V49="N"))*2))+1*(SUMPRODUCT((BJ$6:BQ$6=1)*((BJ49:BQ49="Y")+(BJ49:BQ49="N"))*2)+SUMPRODUCT((BJ$6:BQ$6=2)*((BJ49:BQ49="Y")+(BJ49:BQ49="N"))*1)+SUMPRODUCT((BJ$6:BQ$6=3)*((BJ49:BQ49="Y")+(BJ49:BQ49="N"))*1)+SUMPRODUCT((BJ$6:BQ$6=4)*((BJ49:BQ49="Y")+(BJ49:BQ49="N"))*1)+SUMPRODUCT((BJ$6:BQ$6=5)*((BJ49:BQ49="Y")+(BJ49:BQ49="N"))*2))</f>
        <v>18</v>
      </c>
      <c r="CK49" s="3" cm="1">
        <f t="array" ref="CK49">5*(SUMPRODUCT((T$6:V$6=1)*(T49:V49="Y")*2)+SUMPRODUCT((T$6:V$6=2)*(T49:V49="Y")*1)+SUMPRODUCT((T$6:V$6=3)*(T49:V49="Y")*1)+SUMPRODUCT((T$6:V$6=4)*(T49:V49="N")*1)+SUMPRODUCT((T$6:V$6=5)*(T49:V49="N")*2))+(SUMPRODUCT((BJ$6:BQ$6=1)*(BJ49:BQ49="Y")*2)+SUMPRODUCT((BJ$6:BQ$6=2)*(BJ49:BQ49="Y")*1)+SUMPRODUCT((BJ$6:BQ$6=3)*(BJ49:BQ49="Y")*1)+SUMPRODUCT((BJ$6:BQ$6=4)*(BJ49:BQ49="N")*1)+SUMPRODUCT((BJ$6:BQ$6=5)*(BJ49:BQ49="N")*2))</f>
        <v>18</v>
      </c>
      <c r="CL49" s="3">
        <f t="shared" si="4"/>
        <v>11</v>
      </c>
      <c r="CM49" s="19" t="e">
        <f>SUM(COUNTIF(M49, $H$128)*$H$137)+(COUNTIF(M49, $H$129)*$H$137)+(COUNTIF(#REF!, $H$128)*$H$135)+(COUNTIF(#REF!, $H$129)*$H$135)</f>
        <v>#REF!</v>
      </c>
      <c r="CN49" s="19" t="e">
        <f>SUM(COUNTIF(M49, $H$128)*$H$137)+(COUNTIF(#REF!, $H$128)*$H$135)</f>
        <v>#REF!</v>
      </c>
      <c r="CO49" s="19">
        <f>COUNTA(M49)+COUNTA(#REF!)</f>
        <v>2</v>
      </c>
      <c r="CP49" s="19" t="e">
        <f>SUM(COUNTIF(M49, $H$128)*$H$137)+(COUNTIF(M49, $H$129)*$H$137)+(COUNTIF(#REF!, $H$128)*$H$135)+(COUNTIF(#REF!, $H$129)*$H$135)</f>
        <v>#REF!</v>
      </c>
      <c r="CQ49" s="19" t="e">
        <f>SUM(COUNTIF(M49, $H$128)*$H$137)+(COUNTIF(#REF!, $H$128)*$H$135)</f>
        <v>#REF!</v>
      </c>
      <c r="CR49" s="19">
        <f>COUNTA(M49)+COUNTA(#REF!)</f>
        <v>2</v>
      </c>
    </row>
    <row r="50" spans="1:96" ht="15.75" customHeight="1" thickBot="1" x14ac:dyDescent="0.25">
      <c r="A50" s="14">
        <f t="shared" si="8"/>
        <v>90.384615384615387</v>
      </c>
      <c r="B50" s="14">
        <f t="shared" si="5"/>
        <v>100</v>
      </c>
      <c r="C50" s="14">
        <f t="shared" si="6"/>
        <v>75</v>
      </c>
      <c r="D50" s="14">
        <f t="shared" si="7"/>
        <v>100</v>
      </c>
      <c r="E50" s="14">
        <f t="shared" si="1"/>
        <v>100</v>
      </c>
      <c r="F50" s="14">
        <f t="shared" si="2"/>
        <v>100</v>
      </c>
      <c r="G50" s="14"/>
      <c r="H50" s="3" t="s">
        <v>41</v>
      </c>
      <c r="I50" s="3" t="s">
        <v>144</v>
      </c>
      <c r="J50" s="3" t="s">
        <v>145</v>
      </c>
      <c r="K50" s="17" t="s">
        <v>93</v>
      </c>
      <c r="L50" s="18" t="s">
        <v>45</v>
      </c>
      <c r="M50" s="3" t="s">
        <v>46</v>
      </c>
      <c r="N50" s="3" t="s">
        <v>46</v>
      </c>
      <c r="O50" s="3" t="s">
        <v>46</v>
      </c>
      <c r="P50" s="3" t="s">
        <v>46</v>
      </c>
      <c r="Q50" s="3" t="s">
        <v>46</v>
      </c>
      <c r="R50" s="3" t="s">
        <v>46</v>
      </c>
      <c r="S50" s="3" t="s">
        <v>46</v>
      </c>
      <c r="T50" s="3" t="s">
        <v>46</v>
      </c>
      <c r="U50" s="3" t="s">
        <v>46</v>
      </c>
      <c r="V50" s="3" t="s">
        <v>46</v>
      </c>
      <c r="W50" s="3" t="s">
        <v>46</v>
      </c>
      <c r="X50" s="3" t="s">
        <v>46</v>
      </c>
      <c r="Y50" s="3" t="s">
        <v>46</v>
      </c>
      <c r="Z50" s="3" t="s">
        <v>46</v>
      </c>
      <c r="AA50" s="3" t="s">
        <v>46</v>
      </c>
      <c r="AB50" s="3" t="s">
        <v>46</v>
      </c>
      <c r="AC50" s="3" t="s">
        <v>46</v>
      </c>
      <c r="AD50" s="3" t="s">
        <v>46</v>
      </c>
      <c r="AE50" s="3" t="s">
        <v>46</v>
      </c>
      <c r="AF50" s="3" t="s">
        <v>46</v>
      </c>
      <c r="AG50" s="3" t="s">
        <v>46</v>
      </c>
      <c r="AH50" s="3" t="s">
        <v>46</v>
      </c>
      <c r="AI50" s="3" t="s">
        <v>46</v>
      </c>
      <c r="AJ50" s="3" t="s">
        <v>46</v>
      </c>
      <c r="AK50" s="3" t="s">
        <v>46</v>
      </c>
      <c r="AL50" s="3" t="s">
        <v>46</v>
      </c>
      <c r="AM50" s="3" t="s">
        <v>46</v>
      </c>
      <c r="AN50" s="3" t="s">
        <v>46</v>
      </c>
      <c r="AO50" s="3" t="s">
        <v>46</v>
      </c>
      <c r="AP50" s="3" t="s">
        <v>46</v>
      </c>
      <c r="AQ50" s="3" t="s">
        <v>46</v>
      </c>
      <c r="AR50" s="3" t="s">
        <v>46</v>
      </c>
      <c r="AS50" s="3" t="s">
        <v>46</v>
      </c>
      <c r="AT50" s="3" t="s">
        <v>46</v>
      </c>
      <c r="AU50" s="3" t="s">
        <v>46</v>
      </c>
      <c r="AV50" s="3" t="s">
        <v>46</v>
      </c>
      <c r="AW50" s="3" t="s">
        <v>46</v>
      </c>
      <c r="AX50" s="3" t="s">
        <v>46</v>
      </c>
      <c r="AY50" s="3" t="s">
        <v>46</v>
      </c>
      <c r="AZ50" s="3" t="s">
        <v>46</v>
      </c>
      <c r="BA50" s="3" t="s">
        <v>46</v>
      </c>
      <c r="BB50" s="3" t="s">
        <v>46</v>
      </c>
      <c r="BC50" s="3" t="s">
        <v>46</v>
      </c>
      <c r="BD50" s="3" t="s">
        <v>46</v>
      </c>
      <c r="BE50" s="3" t="s">
        <v>46</v>
      </c>
      <c r="BF50" s="3" t="s">
        <v>46</v>
      </c>
      <c r="BG50" s="3" t="s">
        <v>46</v>
      </c>
      <c r="BH50" s="3" t="s">
        <v>46</v>
      </c>
      <c r="BI50" s="3" t="s">
        <v>46</v>
      </c>
      <c r="BJ50" s="3" t="s">
        <v>46</v>
      </c>
      <c r="BK50" s="3" t="s">
        <v>46</v>
      </c>
      <c r="BL50" s="3" t="s">
        <v>46</v>
      </c>
      <c r="BM50" s="3" t="s">
        <v>46</v>
      </c>
      <c r="BN50" s="3" t="s">
        <v>46</v>
      </c>
      <c r="BO50" s="3" t="s">
        <v>46</v>
      </c>
      <c r="BP50" s="3" t="s">
        <v>46</v>
      </c>
      <c r="BQ50" s="3" t="s">
        <v>46</v>
      </c>
      <c r="BR50" s="3" t="s">
        <v>46</v>
      </c>
      <c r="BS50" s="3" cm="1">
        <f t="array" ref="BS50" xml:space="preserve"> 5 * (SUMPRODUCT( (M$6:V$6=1)*((M50:V50="Y") + (M50:V50="N")) * 2 ) +SUMPRODUCT( (M$6:V$6=2) * ((M50:V50="Y") + (M50:V50="N")) * 1 ) + SUMPRODUCT( (M$6:V$6=3)*((M50:V50="Y")+(M50:V50="N"))*1 ) +SUMPRODUCT( (M$6:V$6=4 ) * ((M50:V50="Y") + (M50:V50="N")) * 1 )+SUMPRODUCT( (M$6:V$6=5) * ((M50:V50="Y")+(M50:V50="N")) * 2 ))+1*(SUMPRODUCT( (X$6:BQ$6=1) * ((X50:BQ50="Y") + (X50:BQ50="N")) * 2 ) +SUMPRODUCT( (X$6:BQ$6=2 ) * ((X50:BQ50="Y") + (X50:BQ50="N")) * 1 ) +SUMPRODUCT( (X$6:BQ$6=3) * ((X50:BQ50="Y") + (X50:BQ50="N")) * 1 ) +SUMPRODUCT( (X$6:BQ$6=4) * ((X50:BQ50="Y") + (X50:BQ50="N")) * 1 ) + SUMPRODUCT( (X$6:BQ$6=5) * ((X50:BQ50="Y") + (X50:BQ50="N")) * 2 ))</f>
        <v>104</v>
      </c>
      <c r="BT50" s="3" cm="1">
        <f t="array" ref="BT50" xml:space="preserve"> 5 * (SUMPRODUCT( (M$6:V$6=1) * (M50:V50="Y") * 2 ) + SUMPRODUCT( (M$6:V$6=2) * (M50:V50="Y") * 1 ) +SUMPRODUCT( (M$6:V$6=3) * (M50:V50="Y") * 1 ) + SUMPRODUCT( (M$6:V$6=4) * (M50:V50="N") * 1 ) +SUMPRODUCT( (M$6:V$6=5) * (M50:V50="N") * 2 ))
+ (SUMPRODUCT( (X$6:BQ$6=1) * (X50:BQ50="Y") * 2 ) +SUMPRODUCT( (X$6:BQ$6=2) * (X50:BQ50="Y") * 1 ) +SUMPRODUCT( (X$6:BQ$6=3) * (X50:BQ50="Y") * 1 ) +SUMPRODUCT( (X$6:BQ$6=4) * (X50:BQ50="N") * 1 ) +SUMPRODUCT( (X$6:BQ$6=5) * (X50:BQ50="N") * 2 ))</f>
        <v>94</v>
      </c>
      <c r="BU50" s="3">
        <f t="shared" si="3"/>
        <v>0</v>
      </c>
      <c r="BV50" s="3">
        <f t="shared" si="9"/>
        <v>1</v>
      </c>
      <c r="BX50" s="3">
        <f xml:space="preserve"> 5 * (SUMPRODUCT( (M$6:N$6=1)*((M50:N50="Y") + (M50:N50="N")) * 2 ) +SUMPRODUCT( (M$6:N$6=2) * ((M50:N50="Y") + (M50:N50="N")) * 1 ) + SUMPRODUCT( (M$6:N$6=3)*((M50:N50="Y")+(M50:N50="N"))*1 ) +SUMPRODUCT( (M$6:N$6=4 ) * ((M50:N50="Y") + (M50:N50="N")) * 1 )+SUMPRODUCT( (M$6:N$6=5) * ((M50:N50="Y")+(M50:N50="N")) * 2 ))+1*(SUMPRODUCT( (X$6:AC$6=1) * ((X50:AC50="Y") + (X50:AC50="N")) * 2 ) +SUMPRODUCT( (X$6:AC$6=2 ) * ((X50:AC50="Y") + (X50:AC50="N")) * 1 ) +SUMPRODUCT( (X$6:AC$6=3) * ((X50:AC50="Y") + (X50:AC50="N")) * 1 ) +SUMPRODUCT( (X$6:AC$6=4) * ((X50:AC50="Y") + (X50:AC50="N")) * 1 ) + SUMPRODUCT( (X$6:AC$6=5) * ((X50:AC50="Y") + (X50:AC50="N")) * 2 ))</f>
        <v>17</v>
      </c>
      <c r="BY50" s="3">
        <f xml:space="preserve"> 5 * (SUMPRODUCT( (M$6:N$6=1) * (M50:N50="Y") * 2 ) + SUMPRODUCT( (M$6:N$6=2) * (M50:N50="Y") * 1 ) +SUMPRODUCT( (M$6:N$6=3) * (M50:N50="Y") * 1 ) + SUMPRODUCT( (M$6:N$6=4) * (M50:N50="N") * 1 ) +SUMPRODUCT( (M$6:N$6=5) * (M50:N50="N") * 2 ))
+ (SUMPRODUCT( (X$6:AC$6=1) * (X50:AC50="Y") * 2 ) +SUMPRODUCT( (X$6:AC$6=2) * (X50:AC50="Y") * 1 ) +SUMPRODUCT( (X$6:AC$6=3) * (X50:AC50="Y") * 1 ) +SUMPRODUCT( (X$6:AC$6=4) * (X50:AC50="N") * 1 ) +SUMPRODUCT( (X$6:AC$6=5) * (X50:AC50="N") * 2 ))</f>
        <v>17</v>
      </c>
      <c r="BZ50" s="3">
        <f>COUNTA(M50:N50)+COUNTA(X50:AC50)</f>
        <v>8</v>
      </c>
      <c r="CA50" s="3">
        <f xml:space="preserve"> 5 * (SUMPRODUCT( (O$6:R$6=1)*((O50:R50="Y") + (O50:R50="N")) * 2 ) +SUMPRODUCT( (O$6:R$6=2) * ((O50:R50="Y") + (O50:R50="N")) * 1 ) + SUMPRODUCT( (O$6:R$6=3)*((O50:R50="Y")+(O50:R50="N"))*1 ) +SUMPRODUCT( (O$6:R$6=4 ) * ((O50:R50="Y") + (O50:R50="N")) * 1 )+SUMPRODUCT( (O$6:R$6=5) * ((O50:R50="Y")+(O50:R50="N")) * 2 ))
+1*(SUMPRODUCT( (AD$6:AQ$6=1) * ((AD50:AQ50="Y") + (AD50:AQ50="N")) * 2 ) +SUMPRODUCT( (AD$6:AQ$6=2 ) * ((AD50:AQ50="Y") + (AD50:AQ50="N")) * 1 ) +SUMPRODUCT( (AD$6:AQ$6=3) * ((AD50:AQ50="Y") + (AD50:AQ50="N")) * 1 ) +SUMPRODUCT( (AD$6:AQ$6=4) * ((AD50:AQ50="Y") + (AD50:AQ50="N")) * 1 ) + SUMPRODUCT( (AD$6:AQ$6=5) * ((AD50:AQ50="Y") + (AD50:AQ50="N")) * 2 ))</f>
        <v>40</v>
      </c>
      <c r="CB50" s="3">
        <f xml:space="preserve"> 5 * (SUMPRODUCT( (O$6:R$6=1) * (O50:R50="Y") * 2 ) + SUMPRODUCT( (O$6:R$6=2) * (O50:R50="Y") * 1 ) +SUMPRODUCT( (O$6:R$6=3) * (O50:R50="Y") * 1 ) + SUMPRODUCT( (O$6:R$6=4) * (O50:R50="N") * 1 ) +SUMPRODUCT( (O$6:R$6=5) * (O50:R50="N") * 2 ))
+ (SUMPRODUCT( (AD$6:AQ$6=1) * (AD50:AQ50="Y") * 2 ) +SUMPRODUCT( (AD$6:AQ$6=2) * (AD50:AQ50="Y") * 1 ) +SUMPRODUCT( (AD$6:AQ$6=3) * (AD50:AQ50="Y") * 1 ) +SUMPRODUCT( (AD$6:AQ$6=4) * (AD50:AQ50="N") * 1 ) +SUMPRODUCT( (AD$6:AQ$6=5) * (AD50:AQ50="N") * 2 ))</f>
        <v>30</v>
      </c>
      <c r="CC50" s="3">
        <f>COUNTA(O50:R50)+COUNTA(AD50:AQ50)</f>
        <v>18</v>
      </c>
      <c r="CD50" s="3">
        <f>1*(SUMPRODUCT( (AR$6:AY$6=1) * ((AR50:AY50="Y") + (AR50:AY50="N")) * 2 ) +SUMPRODUCT( (AR$6:AY$6=2 ) * ((AR50:AY50="Y") + (AR50:AY50="N")) * 1 ) +SUMPRODUCT( (AR$6:AY$6=3) * ((AR50:AY50="Y") + (AR50:AY50="N")) * 1 ) +SUMPRODUCT( (AR$6:AY$6=4) * ((AR50:AY50="Y") + (AR50:AY50="N")) * 1 ) + SUMPRODUCT( (AR$6:AY$6=5) * ((AR50:AY50="Y") + (AR50:AY50="N")) * 2 ))</f>
        <v>8</v>
      </c>
      <c r="CE50" s="3">
        <f>(SUMPRODUCT( (AR$6:AY$6=1) * (AR50:AY50="Y") * 2 ) +SUMPRODUCT( (AR$6:AY$6=2) * (AR50:AY50="Y") * 1 ) +SUMPRODUCT( (AR$6:AY$6=3) * (AR50:AY50="Y") * 1 ) +SUMPRODUCT( (AR$6:AY$6=4) * (AR50:AY50="N") * 1 ) +SUMPRODUCT( (AR$6:AY$6=5) * (AR50:AY50="N") * 2 ))</f>
        <v>8</v>
      </c>
      <c r="CF50" s="3">
        <f>COUNTA(AR50:AY50)</f>
        <v>8</v>
      </c>
      <c r="CG50" s="3" cm="1">
        <f t="array" ref="CG50">5*(SUMPRODUCT((S$6=1)*((S50="Y")+(S50="N"))*2)+SUMPRODUCT((S$6=2)*((S50="Y")+(S50="N"))*1)+SUMPRODUCT((S$6=3)*((S50="Y")+(S50="N"))*1)+SUMPRODUCT((S$6=4)*((S50="Y")+(S50="N"))*1)+SUMPRODUCT((S$6=5)*((S50="Y")+(S50="N"))*2))+1*(SUMPRODUCT((AZ$6:BI$6=1)*((AZ50:BI50="Y")+(AZ50:BI50="N"))*2)+SUMPRODUCT((AZ$6:BI$6=2)*((AZ50:BI50="Y")+(AZ50:BI50="N"))*1)+SUMPRODUCT((AZ$6:BI$6=3)*((AZ50:BI50="Y")+(AZ50:BI50="N"))*1)+SUMPRODUCT((AZ$6:BI$6=4)*((AZ50:BI50="Y")+(AZ50:BI50="N"))*1)+SUMPRODUCT((AZ$6:BI$6=5)*((AZ50:BI50="Y")+(AZ50:BI50="N"))*2))</f>
        <v>15</v>
      </c>
      <c r="CH50" s="3" cm="1">
        <f t="array" ref="CH50">5*(SUMPRODUCT((S$6=1)*(S50="Y")*2)+SUMPRODUCT((S$6=2)*(S50="Y")*1)+SUMPRODUCT((S$6=3)*(S50="Y")*1)+SUMPRODUCT((S$6=4)*(S50="N")*1)+SUMPRODUCT((S$6=5)*(S50="N")*2))+(SUMPRODUCT((AZ$6:BI$6=1)*(AZ50:BI50="Y")*2)+SUMPRODUCT((AZ$6:BI$6=2)*(AZ50:BI50="Y")*1)+SUMPRODUCT((AZ$6:BI$6=3)*(AZ50:BI50="Y")*1)+SUMPRODUCT((AZ$6:BI$6=4)*(AZ50:BI50="N")*1)+SUMPRODUCT((AZ$6:BI$6=5)*(AZ50:BI50="N")*2))</f>
        <v>15</v>
      </c>
      <c r="CI50" s="3">
        <f>COUNTA(S50)+COUNTA(AZ50:BI50)</f>
        <v>11</v>
      </c>
      <c r="CJ50" s="3" cm="1">
        <f t="array" ref="CJ50">5*(SUMPRODUCT((T$6:V$6=1)*((T50:V50="Y")+(T50:V50="N"))*2)+SUMPRODUCT((T$6:V$6=2)*((T50:V50="Y")+(T50:V50="N"))*1)+SUMPRODUCT((T$6:V$6=3)*((T50:V50="Y")+(T50:V50="N"))*1)+SUMPRODUCT((T$6:V$6=4)*((T50:V50="Y")+(T50:V50="N"))*1)+SUMPRODUCT((T$6:V$6=5)*((T50:V50="Y")+(T50:V50="N"))*2))+1*(SUMPRODUCT((BJ$6:BQ$6=1)*((BJ50:BQ50="Y")+(BJ50:BQ50="N"))*2)+SUMPRODUCT((BJ$6:BQ$6=2)*((BJ50:BQ50="Y")+(BJ50:BQ50="N"))*1)+SUMPRODUCT((BJ$6:BQ$6=3)*((BJ50:BQ50="Y")+(BJ50:BQ50="N"))*1)+SUMPRODUCT((BJ$6:BQ$6=4)*((BJ50:BQ50="Y")+(BJ50:BQ50="N"))*1)+SUMPRODUCT((BJ$6:BQ$6=5)*((BJ50:BQ50="Y")+(BJ50:BQ50="N"))*2))</f>
        <v>24</v>
      </c>
      <c r="CK50" s="3" cm="1">
        <f t="array" ref="CK50">5*(SUMPRODUCT((T$6:V$6=1)*(T50:V50="Y")*2)+SUMPRODUCT((T$6:V$6=2)*(T50:V50="Y")*1)+SUMPRODUCT((T$6:V$6=3)*(T50:V50="Y")*1)+SUMPRODUCT((T$6:V$6=4)*(T50:V50="N")*1)+SUMPRODUCT((T$6:V$6=5)*(T50:V50="N")*2))+(SUMPRODUCT((BJ$6:BQ$6=1)*(BJ50:BQ50="Y")*2)+SUMPRODUCT((BJ$6:BQ$6=2)*(BJ50:BQ50="Y")*1)+SUMPRODUCT((BJ$6:BQ$6=3)*(BJ50:BQ50="Y")*1)+SUMPRODUCT((BJ$6:BQ$6=4)*(BJ50:BQ50="N")*1)+SUMPRODUCT((BJ$6:BQ$6=5)*(BJ50:BQ50="N")*2))</f>
        <v>24</v>
      </c>
      <c r="CL50" s="3">
        <f t="shared" si="4"/>
        <v>11</v>
      </c>
      <c r="CM50" s="19" t="e">
        <f>SUM(COUNTIF(M50, $H$128)*$H$137)+(COUNTIF(M50, $H$129)*$H$137)+(COUNTIF(#REF!, $H$128)*$H$135)+(COUNTIF(#REF!, $H$129)*$H$135)</f>
        <v>#REF!</v>
      </c>
      <c r="CN50" s="19" t="e">
        <f>SUM(COUNTIF(M50, $H$128)*$H$137)+(COUNTIF(#REF!, $H$128)*$H$135)</f>
        <v>#REF!</v>
      </c>
      <c r="CO50" s="19">
        <f>COUNTA(M50)+COUNTA(#REF!)</f>
        <v>2</v>
      </c>
      <c r="CP50" s="19" t="e">
        <f>SUM(COUNTIF(M50, $H$128)*$H$137)+(COUNTIF(M50, $H$129)*$H$137)+(COUNTIF(#REF!, $H$128)*$H$135)+(COUNTIF(#REF!, $H$129)*$H$135)</f>
        <v>#REF!</v>
      </c>
      <c r="CQ50" s="19" t="e">
        <f>SUM(COUNTIF(M50, $H$128)*$H$137)+(COUNTIF(#REF!, $H$128)*$H$135)</f>
        <v>#REF!</v>
      </c>
      <c r="CR50" s="19">
        <f>COUNTA(M50)+COUNTA(#REF!)</f>
        <v>2</v>
      </c>
    </row>
    <row r="51" spans="1:96" ht="15.75" customHeight="1" thickBot="1" x14ac:dyDescent="0.25">
      <c r="A51" s="14">
        <f t="shared" si="8"/>
        <v>90.099009900990097</v>
      </c>
      <c r="B51" s="14">
        <f t="shared" si="5"/>
        <v>100</v>
      </c>
      <c r="C51" s="14">
        <f t="shared" si="6"/>
        <v>75</v>
      </c>
      <c r="D51" s="14">
        <f t="shared" si="7"/>
        <v>100</v>
      </c>
      <c r="E51" s="14">
        <f t="shared" si="1"/>
        <v>100</v>
      </c>
      <c r="F51" s="14">
        <f t="shared" si="2"/>
        <v>100</v>
      </c>
      <c r="G51" s="14"/>
      <c r="H51" s="3" t="s">
        <v>41</v>
      </c>
      <c r="I51" s="3" t="s">
        <v>146</v>
      </c>
      <c r="J51" s="3" t="s">
        <v>147</v>
      </c>
      <c r="K51" s="17" t="s">
        <v>81</v>
      </c>
      <c r="L51" s="18" t="s">
        <v>45</v>
      </c>
      <c r="M51" s="3" t="s">
        <v>46</v>
      </c>
      <c r="N51" s="3" t="s">
        <v>46</v>
      </c>
      <c r="O51" s="3" t="s">
        <v>46</v>
      </c>
      <c r="P51" s="3" t="s">
        <v>46</v>
      </c>
      <c r="Q51" s="3" t="s">
        <v>46</v>
      </c>
      <c r="R51" s="3" t="s">
        <v>46</v>
      </c>
      <c r="S51" s="3" t="s">
        <v>46</v>
      </c>
      <c r="T51" s="3" t="s">
        <v>46</v>
      </c>
      <c r="U51" s="3" t="s">
        <v>46</v>
      </c>
      <c r="V51" s="3" t="s">
        <v>46</v>
      </c>
      <c r="W51" s="3" t="s">
        <v>46</v>
      </c>
      <c r="X51" s="3" t="s">
        <v>46</v>
      </c>
      <c r="Y51" s="3" t="s">
        <v>46</v>
      </c>
      <c r="Z51" s="3" t="s">
        <v>46</v>
      </c>
      <c r="AA51" s="3" t="s">
        <v>58</v>
      </c>
      <c r="AB51" s="3" t="s">
        <v>46</v>
      </c>
      <c r="AC51" s="3" t="s">
        <v>46</v>
      </c>
      <c r="AD51" s="3" t="s">
        <v>46</v>
      </c>
      <c r="AE51" s="3" t="s">
        <v>46</v>
      </c>
      <c r="AF51" s="3" t="s">
        <v>46</v>
      </c>
      <c r="AG51" s="3" t="s">
        <v>46</v>
      </c>
      <c r="AH51" s="3" t="s">
        <v>46</v>
      </c>
      <c r="AI51" s="3" t="s">
        <v>46</v>
      </c>
      <c r="AJ51" s="3" t="s">
        <v>46</v>
      </c>
      <c r="AK51" s="3" t="s">
        <v>46</v>
      </c>
      <c r="AL51" s="3" t="s">
        <v>46</v>
      </c>
      <c r="AM51" s="3" t="s">
        <v>46</v>
      </c>
      <c r="AN51" s="3" t="s">
        <v>46</v>
      </c>
      <c r="AO51" s="3" t="s">
        <v>46</v>
      </c>
      <c r="AP51" s="3" t="s">
        <v>46</v>
      </c>
      <c r="AQ51" s="3" t="s">
        <v>46</v>
      </c>
      <c r="AR51" s="3" t="s">
        <v>46</v>
      </c>
      <c r="AS51" s="3" t="s">
        <v>46</v>
      </c>
      <c r="AT51" s="3" t="s">
        <v>46</v>
      </c>
      <c r="AU51" s="3" t="s">
        <v>46</v>
      </c>
      <c r="AV51" s="3" t="s">
        <v>46</v>
      </c>
      <c r="AW51" s="3" t="s">
        <v>46</v>
      </c>
      <c r="AX51" s="3" t="s">
        <v>46</v>
      </c>
      <c r="AY51" s="3" t="s">
        <v>46</v>
      </c>
      <c r="AZ51" s="3" t="s">
        <v>46</v>
      </c>
      <c r="BA51" s="3" t="s">
        <v>58</v>
      </c>
      <c r="BB51" s="3" t="s">
        <v>46</v>
      </c>
      <c r="BC51" s="3" t="s">
        <v>46</v>
      </c>
      <c r="BD51" s="3" t="s">
        <v>46</v>
      </c>
      <c r="BE51" s="3" t="s">
        <v>46</v>
      </c>
      <c r="BF51" s="3" t="s">
        <v>46</v>
      </c>
      <c r="BG51" s="3" t="s">
        <v>46</v>
      </c>
      <c r="BH51" s="3" t="s">
        <v>46</v>
      </c>
      <c r="BI51" s="3" t="s">
        <v>46</v>
      </c>
      <c r="BJ51" s="3" t="s">
        <v>58</v>
      </c>
      <c r="BK51" s="3" t="s">
        <v>46</v>
      </c>
      <c r="BL51" s="3" t="s">
        <v>46</v>
      </c>
      <c r="BM51" s="3" t="s">
        <v>46</v>
      </c>
      <c r="BN51" s="3" t="s">
        <v>46</v>
      </c>
      <c r="BO51" s="3" t="s">
        <v>46</v>
      </c>
      <c r="BP51" s="3" t="s">
        <v>46</v>
      </c>
      <c r="BQ51" s="3" t="s">
        <v>46</v>
      </c>
      <c r="BR51" s="3" t="s">
        <v>46</v>
      </c>
      <c r="BS51" s="3" cm="1">
        <f t="array" ref="BS51" xml:space="preserve"> 5 * (SUMPRODUCT( (M$6:V$6=1)*((M51:V51="Y") + (M51:V51="N")) * 2 ) +SUMPRODUCT( (M$6:V$6=2) * ((M51:V51="Y") + (M51:V51="N")) * 1 ) + SUMPRODUCT( (M$6:V$6=3)*((M51:V51="Y")+(M51:V51="N"))*1 ) +SUMPRODUCT( (M$6:V$6=4 ) * ((M51:V51="Y") + (M51:V51="N")) * 1 )+SUMPRODUCT( (M$6:V$6=5) * ((M51:V51="Y")+(M51:V51="N")) * 2 ))+1*(SUMPRODUCT( (X$6:BQ$6=1) * ((X51:BQ51="Y") + (X51:BQ51="N")) * 2 ) +SUMPRODUCT( (X$6:BQ$6=2 ) * ((X51:BQ51="Y") + (X51:BQ51="N")) * 1 ) +SUMPRODUCT( (X$6:BQ$6=3) * ((X51:BQ51="Y") + (X51:BQ51="N")) * 1 ) +SUMPRODUCT( (X$6:BQ$6=4) * ((X51:BQ51="Y") + (X51:BQ51="N")) * 1 ) + SUMPRODUCT( (X$6:BQ$6=5) * ((X51:BQ51="Y") + (X51:BQ51="N")) * 2 ))</f>
        <v>101</v>
      </c>
      <c r="BT51" s="3" cm="1">
        <f t="array" ref="BT51" xml:space="preserve"> 5 * (SUMPRODUCT( (M$6:V$6=1) * (M51:V51="Y") * 2 ) + SUMPRODUCT( (M$6:V$6=2) * (M51:V51="Y") * 1 ) +SUMPRODUCT( (M$6:V$6=3) * (M51:V51="Y") * 1 ) + SUMPRODUCT( (M$6:V$6=4) * (M51:V51="N") * 1 ) +SUMPRODUCT( (M$6:V$6=5) * (M51:V51="N") * 2 ))
+ (SUMPRODUCT( (X$6:BQ$6=1) * (X51:BQ51="Y") * 2 ) +SUMPRODUCT( (X$6:BQ$6=2) * (X51:BQ51="Y") * 1 ) +SUMPRODUCT( (X$6:BQ$6=3) * (X51:BQ51="Y") * 1 ) +SUMPRODUCT( (X$6:BQ$6=4) * (X51:BQ51="N") * 1 ) +SUMPRODUCT( (X$6:BQ$6=5) * (X51:BQ51="N") * 2 ))</f>
        <v>91</v>
      </c>
      <c r="BU51" s="3">
        <f t="shared" si="3"/>
        <v>3</v>
      </c>
      <c r="BV51" s="3">
        <f t="shared" si="9"/>
        <v>1</v>
      </c>
      <c r="BX51" s="3">
        <f xml:space="preserve"> 5 * (SUMPRODUCT( (M$6:N$6=1)*((M51:N51="Y") + (M51:N51="N")) * 2 ) +SUMPRODUCT( (M$6:N$6=2) * ((M51:N51="Y") + (M51:N51="N")) * 1 ) + SUMPRODUCT( (M$6:N$6=3)*((M51:N51="Y")+(M51:N51="N"))*1 ) +SUMPRODUCT( (M$6:N$6=4 ) * ((M51:N51="Y") + (M51:N51="N")) * 1 )+SUMPRODUCT( (M$6:N$6=5) * ((M51:N51="Y")+(M51:N51="N")) * 2 ))+1*(SUMPRODUCT( (X$6:AC$6=1) * ((X51:AC51="Y") + (X51:AC51="N")) * 2 ) +SUMPRODUCT( (X$6:AC$6=2 ) * ((X51:AC51="Y") + (X51:AC51="N")) * 1 ) +SUMPRODUCT( (X$6:AC$6=3) * ((X51:AC51="Y") + (X51:AC51="N")) * 1 ) +SUMPRODUCT( (X$6:AC$6=4) * ((X51:AC51="Y") + (X51:AC51="N")) * 1 ) + SUMPRODUCT( (X$6:AC$6=5) * ((X51:AC51="Y") + (X51:AC51="N")) * 2 ))</f>
        <v>16</v>
      </c>
      <c r="BY51" s="3">
        <f xml:space="preserve"> 5 * (SUMPRODUCT( (M$6:N$6=1) * (M51:N51="Y") * 2 ) + SUMPRODUCT( (M$6:N$6=2) * (M51:N51="Y") * 1 ) +SUMPRODUCT( (M$6:N$6=3) * (M51:N51="Y") * 1 ) + SUMPRODUCT( (M$6:N$6=4) * (M51:N51="N") * 1 ) +SUMPRODUCT( (M$6:N$6=5) * (M51:N51="N") * 2 ))
+ (SUMPRODUCT( (X$6:AC$6=1) * (X51:AC51="Y") * 2 ) +SUMPRODUCT( (X$6:AC$6=2) * (X51:AC51="Y") * 1 ) +SUMPRODUCT( (X$6:AC$6=3) * (X51:AC51="Y") * 1 ) +SUMPRODUCT( (X$6:AC$6=4) * (X51:AC51="N") * 1 ) +SUMPRODUCT( (X$6:AC$6=5) * (X51:AC51="N") * 2 ))</f>
        <v>16</v>
      </c>
      <c r="BZ51" s="3">
        <f>COUNTA(M51:N51)+COUNTA(X51:AC51)</f>
        <v>8</v>
      </c>
      <c r="CA51" s="3">
        <f xml:space="preserve"> 5 * (SUMPRODUCT( (O$6:R$6=1)*((O51:R51="Y") + (O51:R51="N")) * 2 ) +SUMPRODUCT( (O$6:R$6=2) * ((O51:R51="Y") + (O51:R51="N")) * 1 ) + SUMPRODUCT( (O$6:R$6=3)*((O51:R51="Y")+(O51:R51="N"))*1 ) +SUMPRODUCT( (O$6:R$6=4 ) * ((O51:R51="Y") + (O51:R51="N")) * 1 )+SUMPRODUCT( (O$6:R$6=5) * ((O51:R51="Y")+(O51:R51="N")) * 2 ))
+1*(SUMPRODUCT( (AD$6:AQ$6=1) * ((AD51:AQ51="Y") + (AD51:AQ51="N")) * 2 ) +SUMPRODUCT( (AD$6:AQ$6=2 ) * ((AD51:AQ51="Y") + (AD51:AQ51="N")) * 1 ) +SUMPRODUCT( (AD$6:AQ$6=3) * ((AD51:AQ51="Y") + (AD51:AQ51="N")) * 1 ) +SUMPRODUCT( (AD$6:AQ$6=4) * ((AD51:AQ51="Y") + (AD51:AQ51="N")) * 1 ) + SUMPRODUCT( (AD$6:AQ$6=5) * ((AD51:AQ51="Y") + (AD51:AQ51="N")) * 2 ))</f>
        <v>40</v>
      </c>
      <c r="CB51" s="3">
        <f xml:space="preserve"> 5 * (SUMPRODUCT( (O$6:R$6=1) * (O51:R51="Y") * 2 ) + SUMPRODUCT( (O$6:R$6=2) * (O51:R51="Y") * 1 ) +SUMPRODUCT( (O$6:R$6=3) * (O51:R51="Y") * 1 ) + SUMPRODUCT( (O$6:R$6=4) * (O51:R51="N") * 1 ) +SUMPRODUCT( (O$6:R$6=5) * (O51:R51="N") * 2 ))
+ (SUMPRODUCT( (AD$6:AQ$6=1) * (AD51:AQ51="Y") * 2 ) +SUMPRODUCT( (AD$6:AQ$6=2) * (AD51:AQ51="Y") * 1 ) +SUMPRODUCT( (AD$6:AQ$6=3) * (AD51:AQ51="Y") * 1 ) +SUMPRODUCT( (AD$6:AQ$6=4) * (AD51:AQ51="N") * 1 ) +SUMPRODUCT( (AD$6:AQ$6=5) * (AD51:AQ51="N") * 2 ))</f>
        <v>30</v>
      </c>
      <c r="CC51" s="3">
        <f>COUNTA(O51:R51)+COUNTA(AD51:AQ51)</f>
        <v>18</v>
      </c>
      <c r="CD51" s="3">
        <f>1*(SUMPRODUCT( (AR$6:AY$6=1) * ((AR51:AY51="Y") + (AR51:AY51="N")) * 2 ) +SUMPRODUCT( (AR$6:AY$6=2 ) * ((AR51:AY51="Y") + (AR51:AY51="N")) * 1 ) +SUMPRODUCT( (AR$6:AY$6=3) * ((AR51:AY51="Y") + (AR51:AY51="N")) * 1 ) +SUMPRODUCT( (AR$6:AY$6=4) * ((AR51:AY51="Y") + (AR51:AY51="N")) * 1 ) + SUMPRODUCT( (AR$6:AY$6=5) * ((AR51:AY51="Y") + (AR51:AY51="N")) * 2 ))</f>
        <v>8</v>
      </c>
      <c r="CE51" s="3">
        <f>(SUMPRODUCT( (AR$6:AY$6=1) * (AR51:AY51="Y") * 2 ) +SUMPRODUCT( (AR$6:AY$6=2) * (AR51:AY51="Y") * 1 ) +SUMPRODUCT( (AR$6:AY$6=3) * (AR51:AY51="Y") * 1 ) +SUMPRODUCT( (AR$6:AY$6=4) * (AR51:AY51="N") * 1 ) +SUMPRODUCT( (AR$6:AY$6=5) * (AR51:AY51="N") * 2 ))</f>
        <v>8</v>
      </c>
      <c r="CF51" s="3">
        <f>COUNTA(AR51:AY51)</f>
        <v>8</v>
      </c>
      <c r="CG51" s="3" cm="1">
        <f t="array" ref="CG51">5*(SUMPRODUCT((S$6=1)*((S51="Y")+(S51="N"))*2)+SUMPRODUCT((S$6=2)*((S51="Y")+(S51="N"))*1)+SUMPRODUCT((S$6=3)*((S51="Y")+(S51="N"))*1)+SUMPRODUCT((S$6=4)*((S51="Y")+(S51="N"))*1)+SUMPRODUCT((S$6=5)*((S51="Y")+(S51="N"))*2))+1*(SUMPRODUCT((AZ$6:BI$6=1)*((AZ51:BI51="Y")+(AZ51:BI51="N"))*2)+SUMPRODUCT((AZ$6:BI$6=2)*((AZ51:BI51="Y")+(AZ51:BI51="N"))*1)+SUMPRODUCT((AZ$6:BI$6=3)*((AZ51:BI51="Y")+(AZ51:BI51="N"))*1)+SUMPRODUCT((AZ$6:BI$6=4)*((AZ51:BI51="Y")+(AZ51:BI51="N"))*1)+SUMPRODUCT((AZ$6:BI$6=5)*((AZ51:BI51="Y")+(AZ51:BI51="N"))*2))</f>
        <v>14</v>
      </c>
      <c r="CH51" s="3" cm="1">
        <f t="array" ref="CH51">5*(SUMPRODUCT((S$6=1)*(S51="Y")*2)+SUMPRODUCT((S$6=2)*(S51="Y")*1)+SUMPRODUCT((S$6=3)*(S51="Y")*1)+SUMPRODUCT((S$6=4)*(S51="N")*1)+SUMPRODUCT((S$6=5)*(S51="N")*2))+(SUMPRODUCT((AZ$6:BI$6=1)*(AZ51:BI51="Y")*2)+SUMPRODUCT((AZ$6:BI$6=2)*(AZ51:BI51="Y")*1)+SUMPRODUCT((AZ$6:BI$6=3)*(AZ51:BI51="Y")*1)+SUMPRODUCT((AZ$6:BI$6=4)*(AZ51:BI51="N")*1)+SUMPRODUCT((AZ$6:BI$6=5)*(AZ51:BI51="N")*2))</f>
        <v>14</v>
      </c>
      <c r="CI51" s="3">
        <f>COUNTA(S51)+COUNTA(AZ51:BI51)</f>
        <v>11</v>
      </c>
      <c r="CJ51" s="3" cm="1">
        <f t="array" ref="CJ51">5*(SUMPRODUCT((T$6:V$6=1)*((T51:V51="Y")+(T51:V51="N"))*2)+SUMPRODUCT((T$6:V$6=2)*((T51:V51="Y")+(T51:V51="N"))*1)+SUMPRODUCT((T$6:V$6=3)*((T51:V51="Y")+(T51:V51="N"))*1)+SUMPRODUCT((T$6:V$6=4)*((T51:V51="Y")+(T51:V51="N"))*1)+SUMPRODUCT((T$6:V$6=5)*((T51:V51="Y")+(T51:V51="N"))*2))+1*(SUMPRODUCT((BJ$6:BQ$6=1)*((BJ51:BQ51="Y")+(BJ51:BQ51="N"))*2)+SUMPRODUCT((BJ$6:BQ$6=2)*((BJ51:BQ51="Y")+(BJ51:BQ51="N"))*1)+SUMPRODUCT((BJ$6:BQ$6=3)*((BJ51:BQ51="Y")+(BJ51:BQ51="N"))*1)+SUMPRODUCT((BJ$6:BQ$6=4)*((BJ51:BQ51="Y")+(BJ51:BQ51="N"))*1)+SUMPRODUCT((BJ$6:BQ$6=5)*((BJ51:BQ51="Y")+(BJ51:BQ51="N"))*2))</f>
        <v>23</v>
      </c>
      <c r="CK51" s="3" cm="1">
        <f t="array" ref="CK51">5*(SUMPRODUCT((T$6:V$6=1)*(T51:V51="Y")*2)+SUMPRODUCT((T$6:V$6=2)*(T51:V51="Y")*1)+SUMPRODUCT((T$6:V$6=3)*(T51:V51="Y")*1)+SUMPRODUCT((T$6:V$6=4)*(T51:V51="N")*1)+SUMPRODUCT((T$6:V$6=5)*(T51:V51="N")*2))+(SUMPRODUCT((BJ$6:BQ$6=1)*(BJ51:BQ51="Y")*2)+SUMPRODUCT((BJ$6:BQ$6=2)*(BJ51:BQ51="Y")*1)+SUMPRODUCT((BJ$6:BQ$6=3)*(BJ51:BQ51="Y")*1)+SUMPRODUCT((BJ$6:BQ$6=4)*(BJ51:BQ51="N")*1)+SUMPRODUCT((BJ$6:BQ$6=5)*(BJ51:BQ51="N")*2))</f>
        <v>23</v>
      </c>
      <c r="CL51" s="3">
        <f t="shared" si="4"/>
        <v>11</v>
      </c>
      <c r="CM51" s="19" t="e">
        <f>SUM(COUNTIF(M51, $H$128)*$H$137)+(COUNTIF(M51, $H$129)*$H$137)+(COUNTIF(#REF!, $H$128)*$H$135)+(COUNTIF(#REF!, $H$129)*$H$135)</f>
        <v>#REF!</v>
      </c>
      <c r="CN51" s="19" t="e">
        <f>SUM(COUNTIF(M51, $H$128)*$H$137)+(COUNTIF(#REF!, $H$128)*$H$135)</f>
        <v>#REF!</v>
      </c>
      <c r="CO51" s="19">
        <f>COUNTA(M51)+COUNTA(#REF!)</f>
        <v>2</v>
      </c>
      <c r="CP51" s="19" t="e">
        <f>SUM(COUNTIF(M51, $H$128)*$H$137)+(COUNTIF(M51, $H$129)*$H$137)+(COUNTIF(#REF!, $H$128)*$H$135)+(COUNTIF(#REF!, $H$129)*$H$135)</f>
        <v>#REF!</v>
      </c>
      <c r="CQ51" s="19" t="e">
        <f>SUM(COUNTIF(M51, $H$128)*$H$137)+(COUNTIF(#REF!, $H$128)*$H$135)</f>
        <v>#REF!</v>
      </c>
      <c r="CR51" s="19">
        <f>COUNTA(M51)+COUNTA(#REF!)</f>
        <v>2</v>
      </c>
    </row>
    <row r="52" spans="1:96" ht="15.75" customHeight="1" thickBot="1" x14ac:dyDescent="0.25">
      <c r="A52" s="14">
        <f t="shared" si="8"/>
        <v>89.690721649484544</v>
      </c>
      <c r="B52" s="14">
        <f t="shared" si="5"/>
        <v>100</v>
      </c>
      <c r="C52" s="14">
        <f t="shared" si="6"/>
        <v>75</v>
      </c>
      <c r="D52" s="14">
        <f t="shared" si="7"/>
        <v>100</v>
      </c>
      <c r="E52" s="14">
        <f t="shared" si="1"/>
        <v>100</v>
      </c>
      <c r="F52" s="14">
        <f t="shared" si="2"/>
        <v>100</v>
      </c>
      <c r="G52" s="14"/>
      <c r="H52" s="3" t="s">
        <v>41</v>
      </c>
      <c r="I52" s="3" t="s">
        <v>148</v>
      </c>
      <c r="J52" s="3" t="s">
        <v>80</v>
      </c>
      <c r="K52" s="17" t="s">
        <v>149</v>
      </c>
      <c r="L52" s="18" t="s">
        <v>45</v>
      </c>
      <c r="M52" s="3" t="s">
        <v>58</v>
      </c>
      <c r="N52" s="3" t="s">
        <v>46</v>
      </c>
      <c r="O52" s="3" t="s">
        <v>46</v>
      </c>
      <c r="P52" s="3" t="s">
        <v>46</v>
      </c>
      <c r="Q52" s="3" t="s">
        <v>46</v>
      </c>
      <c r="R52" s="3" t="s">
        <v>46</v>
      </c>
      <c r="S52" s="3" t="s">
        <v>46</v>
      </c>
      <c r="T52" s="3" t="s">
        <v>46</v>
      </c>
      <c r="U52" s="3" t="s">
        <v>46</v>
      </c>
      <c r="V52" s="3" t="s">
        <v>46</v>
      </c>
      <c r="W52" s="3" t="s">
        <v>46</v>
      </c>
      <c r="X52" s="3" t="s">
        <v>46</v>
      </c>
      <c r="Y52" s="3" t="s">
        <v>46</v>
      </c>
      <c r="Z52" s="3" t="s">
        <v>46</v>
      </c>
      <c r="AA52" s="3" t="s">
        <v>46</v>
      </c>
      <c r="AB52" s="3" t="s">
        <v>46</v>
      </c>
      <c r="AC52" s="3" t="s">
        <v>46</v>
      </c>
      <c r="AD52" s="3" t="s">
        <v>46</v>
      </c>
      <c r="AE52" s="3" t="s">
        <v>46</v>
      </c>
      <c r="AF52" s="3" t="s">
        <v>46</v>
      </c>
      <c r="AG52" s="3" t="s">
        <v>46</v>
      </c>
      <c r="AH52" s="3" t="s">
        <v>46</v>
      </c>
      <c r="AI52" s="3" t="s">
        <v>46</v>
      </c>
      <c r="AJ52" s="3" t="s">
        <v>46</v>
      </c>
      <c r="AK52" s="3" t="s">
        <v>46</v>
      </c>
      <c r="AL52" s="3" t="s">
        <v>46</v>
      </c>
      <c r="AM52" s="3" t="s">
        <v>46</v>
      </c>
      <c r="AN52" s="3" t="s">
        <v>46</v>
      </c>
      <c r="AO52" s="3" t="s">
        <v>46</v>
      </c>
      <c r="AP52" s="3" t="s">
        <v>46</v>
      </c>
      <c r="AQ52" s="3" t="s">
        <v>46</v>
      </c>
      <c r="AR52" s="3" t="s">
        <v>46</v>
      </c>
      <c r="AS52" s="3" t="s">
        <v>46</v>
      </c>
      <c r="AT52" s="3" t="s">
        <v>46</v>
      </c>
      <c r="AU52" s="3" t="s">
        <v>46</v>
      </c>
      <c r="AV52" s="3" t="s">
        <v>46</v>
      </c>
      <c r="AW52" s="3" t="s">
        <v>46</v>
      </c>
      <c r="AX52" s="3" t="s">
        <v>46</v>
      </c>
      <c r="AY52" s="3" t="s">
        <v>46</v>
      </c>
      <c r="AZ52" s="3" t="s">
        <v>46</v>
      </c>
      <c r="BA52" s="3" t="s">
        <v>46</v>
      </c>
      <c r="BB52" s="3" t="s">
        <v>46</v>
      </c>
      <c r="BC52" s="3" t="s">
        <v>46</v>
      </c>
      <c r="BD52" s="3" t="s">
        <v>58</v>
      </c>
      <c r="BE52" s="3" t="s">
        <v>58</v>
      </c>
      <c r="BF52" s="3" t="s">
        <v>46</v>
      </c>
      <c r="BG52" s="3" t="s">
        <v>46</v>
      </c>
      <c r="BH52" s="3" t="s">
        <v>46</v>
      </c>
      <c r="BI52" s="3" t="s">
        <v>46</v>
      </c>
      <c r="BJ52" s="3" t="s">
        <v>46</v>
      </c>
      <c r="BK52" s="3" t="s">
        <v>46</v>
      </c>
      <c r="BL52" s="3" t="s">
        <v>46</v>
      </c>
      <c r="BM52" s="3" t="s">
        <v>46</v>
      </c>
      <c r="BN52" s="3" t="s">
        <v>46</v>
      </c>
      <c r="BO52" s="3" t="s">
        <v>46</v>
      </c>
      <c r="BP52" s="3" t="s">
        <v>46</v>
      </c>
      <c r="BQ52" s="3" t="s">
        <v>46</v>
      </c>
      <c r="BR52" s="3" t="s">
        <v>46</v>
      </c>
      <c r="BS52" s="3" cm="1">
        <f t="array" ref="BS52" xml:space="preserve"> 5 * (SUMPRODUCT( (M$6:V$6=1)*((M52:V52="Y") + (M52:V52="N")) * 2 ) +SUMPRODUCT( (M$6:V$6=2) * ((M52:V52="Y") + (M52:V52="N")) * 1 ) + SUMPRODUCT( (M$6:V$6=3)*((M52:V52="Y")+(M52:V52="N"))*1 ) +SUMPRODUCT( (M$6:V$6=4 ) * ((M52:V52="Y") + (M52:V52="N")) * 1 )+SUMPRODUCT( (M$6:V$6=5) * ((M52:V52="Y")+(M52:V52="N")) * 2 ))+1*(SUMPRODUCT( (X$6:BQ$6=1) * ((X52:BQ52="Y") + (X52:BQ52="N")) * 2 ) +SUMPRODUCT( (X$6:BQ$6=2 ) * ((X52:BQ52="Y") + (X52:BQ52="N")) * 1 ) +SUMPRODUCT( (X$6:BQ$6=3) * ((X52:BQ52="Y") + (X52:BQ52="N")) * 1 ) +SUMPRODUCT( (X$6:BQ$6=4) * ((X52:BQ52="Y") + (X52:BQ52="N")) * 1 ) + SUMPRODUCT( (X$6:BQ$6=5) * ((X52:BQ52="Y") + (X52:BQ52="N")) * 2 ))</f>
        <v>97</v>
      </c>
      <c r="BT52" s="3" cm="1">
        <f t="array" ref="BT52" xml:space="preserve"> 5 * (SUMPRODUCT( (M$6:V$6=1) * (M52:V52="Y") * 2 ) + SUMPRODUCT( (M$6:V$6=2) * (M52:V52="Y") * 1 ) +SUMPRODUCT( (M$6:V$6=3) * (M52:V52="Y") * 1 ) + SUMPRODUCT( (M$6:V$6=4) * (M52:V52="N") * 1 ) +SUMPRODUCT( (M$6:V$6=5) * (M52:V52="N") * 2 ))
+ (SUMPRODUCT( (X$6:BQ$6=1) * (X52:BQ52="Y") * 2 ) +SUMPRODUCT( (X$6:BQ$6=2) * (X52:BQ52="Y") * 1 ) +SUMPRODUCT( (X$6:BQ$6=3) * (X52:BQ52="Y") * 1 ) +SUMPRODUCT( (X$6:BQ$6=4) * (X52:BQ52="N") * 1 ) +SUMPRODUCT( (X$6:BQ$6=5) * (X52:BQ52="N") * 2 ))</f>
        <v>87</v>
      </c>
      <c r="BU52" s="3">
        <f t="shared" si="3"/>
        <v>7</v>
      </c>
      <c r="BV52" s="3">
        <f t="shared" si="9"/>
        <v>1</v>
      </c>
      <c r="BX52" s="3">
        <f xml:space="preserve"> 5 * (SUMPRODUCT( (M$6:N$6=1)*((M52:N52="Y") + (M52:N52="N")) * 2 ) +SUMPRODUCT( (M$6:N$6=2) * ((M52:N52="Y") + (M52:N52="N")) * 1 ) + SUMPRODUCT( (M$6:N$6=3)*((M52:N52="Y")+(M52:N52="N"))*1 ) +SUMPRODUCT( (M$6:N$6=4 ) * ((M52:N52="Y") + (M52:N52="N")) * 1 )+SUMPRODUCT( (M$6:N$6=5) * ((M52:N52="Y")+(M52:N52="N")) * 2 ))+1*(SUMPRODUCT( (X$6:AC$6=1) * ((X52:AC52="Y") + (X52:AC52="N")) * 2 ) +SUMPRODUCT( (X$6:AC$6=2 ) * ((X52:AC52="Y") + (X52:AC52="N")) * 1 ) +SUMPRODUCT( (X$6:AC$6=3) * ((X52:AC52="Y") + (X52:AC52="N")) * 1 ) +SUMPRODUCT( (X$6:AC$6=4) * ((X52:AC52="Y") + (X52:AC52="N")) * 1 ) + SUMPRODUCT( (X$6:AC$6=5) * ((X52:AC52="Y") + (X52:AC52="N")) * 2 ))</f>
        <v>12</v>
      </c>
      <c r="BY52" s="3">
        <f xml:space="preserve"> 5 * (SUMPRODUCT( (M$6:N$6=1) * (M52:N52="Y") * 2 ) + SUMPRODUCT( (M$6:N$6=2) * (M52:N52="Y") * 1 ) +SUMPRODUCT( (M$6:N$6=3) * (M52:N52="Y") * 1 ) + SUMPRODUCT( (M$6:N$6=4) * (M52:N52="N") * 1 ) +SUMPRODUCT( (M$6:N$6=5) * (M52:N52="N") * 2 ))
+ (SUMPRODUCT( (X$6:AC$6=1) * (X52:AC52="Y") * 2 ) +SUMPRODUCT( (X$6:AC$6=2) * (X52:AC52="Y") * 1 ) +SUMPRODUCT( (X$6:AC$6=3) * (X52:AC52="Y") * 1 ) +SUMPRODUCT( (X$6:AC$6=4) * (X52:AC52="N") * 1 ) +SUMPRODUCT( (X$6:AC$6=5) * (X52:AC52="N") * 2 ))</f>
        <v>12</v>
      </c>
      <c r="BZ52" s="3">
        <f>COUNTA(M52:N52)+COUNTA(X52:AC52)</f>
        <v>8</v>
      </c>
      <c r="CA52" s="3">
        <f xml:space="preserve"> 5 * (SUMPRODUCT( (O$6:R$6=1)*((O52:R52="Y") + (O52:R52="N")) * 2 ) +SUMPRODUCT( (O$6:R$6=2) * ((O52:R52="Y") + (O52:R52="N")) * 1 ) + SUMPRODUCT( (O$6:R$6=3)*((O52:R52="Y")+(O52:R52="N"))*1 ) +SUMPRODUCT( (O$6:R$6=4 ) * ((O52:R52="Y") + (O52:R52="N")) * 1 )+SUMPRODUCT( (O$6:R$6=5) * ((O52:R52="Y")+(O52:R52="N")) * 2 ))
+1*(SUMPRODUCT( (AD$6:AQ$6=1) * ((AD52:AQ52="Y") + (AD52:AQ52="N")) * 2 ) +SUMPRODUCT( (AD$6:AQ$6=2 ) * ((AD52:AQ52="Y") + (AD52:AQ52="N")) * 1 ) +SUMPRODUCT( (AD$6:AQ$6=3) * ((AD52:AQ52="Y") + (AD52:AQ52="N")) * 1 ) +SUMPRODUCT( (AD$6:AQ$6=4) * ((AD52:AQ52="Y") + (AD52:AQ52="N")) * 1 ) + SUMPRODUCT( (AD$6:AQ$6=5) * ((AD52:AQ52="Y") + (AD52:AQ52="N")) * 2 ))</f>
        <v>40</v>
      </c>
      <c r="CB52" s="3">
        <f xml:space="preserve"> 5 * (SUMPRODUCT( (O$6:R$6=1) * (O52:R52="Y") * 2 ) + SUMPRODUCT( (O$6:R$6=2) * (O52:R52="Y") * 1 ) +SUMPRODUCT( (O$6:R$6=3) * (O52:R52="Y") * 1 ) + SUMPRODUCT( (O$6:R$6=4) * (O52:R52="N") * 1 ) +SUMPRODUCT( (O$6:R$6=5) * (O52:R52="N") * 2 ))
+ (SUMPRODUCT( (AD$6:AQ$6=1) * (AD52:AQ52="Y") * 2 ) +SUMPRODUCT( (AD$6:AQ$6=2) * (AD52:AQ52="Y") * 1 ) +SUMPRODUCT( (AD$6:AQ$6=3) * (AD52:AQ52="Y") * 1 ) +SUMPRODUCT( (AD$6:AQ$6=4) * (AD52:AQ52="N") * 1 ) +SUMPRODUCT( (AD$6:AQ$6=5) * (AD52:AQ52="N") * 2 ))</f>
        <v>30</v>
      </c>
      <c r="CC52" s="3">
        <f>COUNTA(O52:R52)+COUNTA(AD52:AQ52)</f>
        <v>18</v>
      </c>
      <c r="CD52" s="3">
        <f>1*(SUMPRODUCT( (AR$6:AY$6=1) * ((AR52:AY52="Y") + (AR52:AY52="N")) * 2 ) +SUMPRODUCT( (AR$6:AY$6=2 ) * ((AR52:AY52="Y") + (AR52:AY52="N")) * 1 ) +SUMPRODUCT( (AR$6:AY$6=3) * ((AR52:AY52="Y") + (AR52:AY52="N")) * 1 ) +SUMPRODUCT( (AR$6:AY$6=4) * ((AR52:AY52="Y") + (AR52:AY52="N")) * 1 ) + SUMPRODUCT( (AR$6:AY$6=5) * ((AR52:AY52="Y") + (AR52:AY52="N")) * 2 ))</f>
        <v>8</v>
      </c>
      <c r="CE52" s="3">
        <f>(SUMPRODUCT( (AR$6:AY$6=1) * (AR52:AY52="Y") * 2 ) +SUMPRODUCT( (AR$6:AY$6=2) * (AR52:AY52="Y") * 1 ) +SUMPRODUCT( (AR$6:AY$6=3) * (AR52:AY52="Y") * 1 ) +SUMPRODUCT( (AR$6:AY$6=4) * (AR52:AY52="N") * 1 ) +SUMPRODUCT( (AR$6:AY$6=5) * (AR52:AY52="N") * 2 ))</f>
        <v>8</v>
      </c>
      <c r="CF52" s="3">
        <f>COUNTA(AR52:AY52)</f>
        <v>8</v>
      </c>
      <c r="CG52" s="3" cm="1">
        <f t="array" ref="CG52">5*(SUMPRODUCT((S$6=1)*((S52="Y")+(S52="N"))*2)+SUMPRODUCT((S$6=2)*((S52="Y")+(S52="N"))*1)+SUMPRODUCT((S$6=3)*((S52="Y")+(S52="N"))*1)+SUMPRODUCT((S$6=4)*((S52="Y")+(S52="N"))*1)+SUMPRODUCT((S$6=5)*((S52="Y")+(S52="N"))*2))+1*(SUMPRODUCT((AZ$6:BI$6=1)*((AZ52:BI52="Y")+(AZ52:BI52="N"))*2)+SUMPRODUCT((AZ$6:BI$6=2)*((AZ52:BI52="Y")+(AZ52:BI52="N"))*1)+SUMPRODUCT((AZ$6:BI$6=3)*((AZ52:BI52="Y")+(AZ52:BI52="N"))*1)+SUMPRODUCT((AZ$6:BI$6=4)*((AZ52:BI52="Y")+(AZ52:BI52="N"))*1)+SUMPRODUCT((AZ$6:BI$6=5)*((AZ52:BI52="Y")+(AZ52:BI52="N"))*2))</f>
        <v>13</v>
      </c>
      <c r="CH52" s="3" cm="1">
        <f t="array" ref="CH52">5*(SUMPRODUCT((S$6=1)*(S52="Y")*2)+SUMPRODUCT((S$6=2)*(S52="Y")*1)+SUMPRODUCT((S$6=3)*(S52="Y")*1)+SUMPRODUCT((S$6=4)*(S52="N")*1)+SUMPRODUCT((S$6=5)*(S52="N")*2))+(SUMPRODUCT((AZ$6:BI$6=1)*(AZ52:BI52="Y")*2)+SUMPRODUCT((AZ$6:BI$6=2)*(AZ52:BI52="Y")*1)+SUMPRODUCT((AZ$6:BI$6=3)*(AZ52:BI52="Y")*1)+SUMPRODUCT((AZ$6:BI$6=4)*(AZ52:BI52="N")*1)+SUMPRODUCT((AZ$6:BI$6=5)*(AZ52:BI52="N")*2))</f>
        <v>13</v>
      </c>
      <c r="CI52" s="3">
        <f>COUNTA(S52)+COUNTA(AZ52:BI52)</f>
        <v>11</v>
      </c>
      <c r="CJ52" s="3" cm="1">
        <f t="array" ref="CJ52">5*(SUMPRODUCT((T$6:V$6=1)*((T52:V52="Y")+(T52:V52="N"))*2)+SUMPRODUCT((T$6:V$6=2)*((T52:V52="Y")+(T52:V52="N"))*1)+SUMPRODUCT((T$6:V$6=3)*((T52:V52="Y")+(T52:V52="N"))*1)+SUMPRODUCT((T$6:V$6=4)*((T52:V52="Y")+(T52:V52="N"))*1)+SUMPRODUCT((T$6:V$6=5)*((T52:V52="Y")+(T52:V52="N"))*2))+1*(SUMPRODUCT((BJ$6:BQ$6=1)*((BJ52:BQ52="Y")+(BJ52:BQ52="N"))*2)+SUMPRODUCT((BJ$6:BQ$6=2)*((BJ52:BQ52="Y")+(BJ52:BQ52="N"))*1)+SUMPRODUCT((BJ$6:BQ$6=3)*((BJ52:BQ52="Y")+(BJ52:BQ52="N"))*1)+SUMPRODUCT((BJ$6:BQ$6=4)*((BJ52:BQ52="Y")+(BJ52:BQ52="N"))*1)+SUMPRODUCT((BJ$6:BQ$6=5)*((BJ52:BQ52="Y")+(BJ52:BQ52="N"))*2))</f>
        <v>24</v>
      </c>
      <c r="CK52" s="3" cm="1">
        <f t="array" ref="CK52">5*(SUMPRODUCT((T$6:V$6=1)*(T52:V52="Y")*2)+SUMPRODUCT((T$6:V$6=2)*(T52:V52="Y")*1)+SUMPRODUCT((T$6:V$6=3)*(T52:V52="Y")*1)+SUMPRODUCT((T$6:V$6=4)*(T52:V52="N")*1)+SUMPRODUCT((T$6:V$6=5)*(T52:V52="N")*2))+(SUMPRODUCT((BJ$6:BQ$6=1)*(BJ52:BQ52="Y")*2)+SUMPRODUCT((BJ$6:BQ$6=2)*(BJ52:BQ52="Y")*1)+SUMPRODUCT((BJ$6:BQ$6=3)*(BJ52:BQ52="Y")*1)+SUMPRODUCT((BJ$6:BQ$6=4)*(BJ52:BQ52="N")*1)+SUMPRODUCT((BJ$6:BQ$6=5)*(BJ52:BQ52="N")*2))</f>
        <v>24</v>
      </c>
      <c r="CL52" s="3">
        <f t="shared" si="4"/>
        <v>11</v>
      </c>
      <c r="CM52" s="19" t="e">
        <f>SUM(COUNTIF(M52, $H$128)*$H$137)+(COUNTIF(M52, $H$129)*$H$137)+(COUNTIF(#REF!, $H$128)*$H$135)+(COUNTIF(#REF!, $H$129)*$H$135)</f>
        <v>#REF!</v>
      </c>
      <c r="CN52" s="19" t="e">
        <f>SUM(COUNTIF(M52, $H$128)*$H$137)+(COUNTIF(#REF!, $H$128)*$H$135)</f>
        <v>#REF!</v>
      </c>
      <c r="CO52" s="19">
        <f>COUNTA(M52)+COUNTA(#REF!)</f>
        <v>2</v>
      </c>
      <c r="CP52" s="19" t="e">
        <f>SUM(COUNTIF(M52, $H$128)*$H$137)+(COUNTIF(M52, $H$129)*$H$137)+(COUNTIF(#REF!, $H$128)*$H$135)+(COUNTIF(#REF!, $H$129)*$H$135)</f>
        <v>#REF!</v>
      </c>
      <c r="CQ52" s="19" t="e">
        <f>SUM(COUNTIF(M52, $H$128)*$H$137)+(COUNTIF(#REF!, $H$128)*$H$135)</f>
        <v>#REF!</v>
      </c>
      <c r="CR52" s="19">
        <f>COUNTA(M52)+COUNTA(#REF!)</f>
        <v>2</v>
      </c>
    </row>
    <row r="53" spans="1:96" ht="15.75" customHeight="1" thickBot="1" x14ac:dyDescent="0.25">
      <c r="A53" s="14">
        <f t="shared" si="8"/>
        <v>90.384615384615387</v>
      </c>
      <c r="B53" s="14">
        <f t="shared" si="5"/>
        <v>100</v>
      </c>
      <c r="C53" s="14">
        <f t="shared" si="6"/>
        <v>75</v>
      </c>
      <c r="D53" s="14">
        <f t="shared" si="7"/>
        <v>100</v>
      </c>
      <c r="E53" s="14">
        <f t="shared" si="1"/>
        <v>100</v>
      </c>
      <c r="F53" s="14">
        <f t="shared" si="2"/>
        <v>100</v>
      </c>
      <c r="G53" s="14"/>
      <c r="H53" s="3" t="s">
        <v>41</v>
      </c>
      <c r="I53" s="3" t="s">
        <v>150</v>
      </c>
      <c r="J53" s="3" t="s">
        <v>151</v>
      </c>
      <c r="K53" s="17" t="s">
        <v>102</v>
      </c>
      <c r="L53" s="18" t="s">
        <v>45</v>
      </c>
      <c r="M53" s="3" t="s">
        <v>46</v>
      </c>
      <c r="N53" s="3" t="s">
        <v>46</v>
      </c>
      <c r="O53" s="3" t="s">
        <v>46</v>
      </c>
      <c r="P53" s="3" t="s">
        <v>46</v>
      </c>
      <c r="Q53" s="3" t="s">
        <v>46</v>
      </c>
      <c r="R53" s="3" t="s">
        <v>46</v>
      </c>
      <c r="S53" s="3" t="s">
        <v>46</v>
      </c>
      <c r="T53" s="3" t="s">
        <v>46</v>
      </c>
      <c r="U53" s="3" t="s">
        <v>46</v>
      </c>
      <c r="V53" s="3" t="s">
        <v>46</v>
      </c>
      <c r="W53" s="3" t="s">
        <v>46</v>
      </c>
      <c r="X53" s="3" t="s">
        <v>46</v>
      </c>
      <c r="Y53" s="3" t="s">
        <v>46</v>
      </c>
      <c r="Z53" s="3" t="s">
        <v>46</v>
      </c>
      <c r="AA53" s="3" t="s">
        <v>46</v>
      </c>
      <c r="AB53" s="3" t="s">
        <v>46</v>
      </c>
      <c r="AC53" s="3" t="s">
        <v>46</v>
      </c>
      <c r="AD53" s="3" t="s">
        <v>46</v>
      </c>
      <c r="AE53" s="3" t="s">
        <v>46</v>
      </c>
      <c r="AF53" s="3" t="s">
        <v>46</v>
      </c>
      <c r="AG53" s="3" t="s">
        <v>46</v>
      </c>
      <c r="AH53" s="3" t="s">
        <v>46</v>
      </c>
      <c r="AI53" s="3" t="s">
        <v>46</v>
      </c>
      <c r="AJ53" s="3" t="s">
        <v>46</v>
      </c>
      <c r="AK53" s="3" t="s">
        <v>46</v>
      </c>
      <c r="AL53" s="3" t="s">
        <v>46</v>
      </c>
      <c r="AM53" s="3" t="s">
        <v>46</v>
      </c>
      <c r="AN53" s="3" t="s">
        <v>46</v>
      </c>
      <c r="AO53" s="3" t="s">
        <v>46</v>
      </c>
      <c r="AP53" s="3" t="s">
        <v>46</v>
      </c>
      <c r="AQ53" s="3" t="s">
        <v>46</v>
      </c>
      <c r="AR53" s="3" t="s">
        <v>46</v>
      </c>
      <c r="AS53" s="3" t="s">
        <v>46</v>
      </c>
      <c r="AT53" s="3" t="s">
        <v>46</v>
      </c>
      <c r="AU53" s="3" t="s">
        <v>46</v>
      </c>
      <c r="AV53" s="3" t="s">
        <v>46</v>
      </c>
      <c r="AW53" s="3" t="s">
        <v>46</v>
      </c>
      <c r="AX53" s="3" t="s">
        <v>46</v>
      </c>
      <c r="AY53" s="3" t="s">
        <v>46</v>
      </c>
      <c r="AZ53" s="3" t="s">
        <v>46</v>
      </c>
      <c r="BA53" s="3" t="s">
        <v>46</v>
      </c>
      <c r="BB53" s="3" t="s">
        <v>46</v>
      </c>
      <c r="BC53" s="3" t="s">
        <v>46</v>
      </c>
      <c r="BD53" s="3" t="s">
        <v>46</v>
      </c>
      <c r="BE53" s="3" t="s">
        <v>46</v>
      </c>
      <c r="BF53" s="3" t="s">
        <v>46</v>
      </c>
      <c r="BG53" s="3" t="s">
        <v>46</v>
      </c>
      <c r="BH53" s="3" t="s">
        <v>46</v>
      </c>
      <c r="BI53" s="3" t="s">
        <v>46</v>
      </c>
      <c r="BJ53" s="3" t="s">
        <v>46</v>
      </c>
      <c r="BK53" s="3" t="s">
        <v>46</v>
      </c>
      <c r="BL53" s="3" t="s">
        <v>46</v>
      </c>
      <c r="BM53" s="3" t="s">
        <v>46</v>
      </c>
      <c r="BN53" s="3" t="s">
        <v>46</v>
      </c>
      <c r="BO53" s="3" t="s">
        <v>46</v>
      </c>
      <c r="BP53" s="3" t="s">
        <v>46</v>
      </c>
      <c r="BQ53" s="3" t="s">
        <v>46</v>
      </c>
      <c r="BR53" s="3" t="s">
        <v>46</v>
      </c>
      <c r="BS53" s="3" cm="1">
        <f t="array" ref="BS53" xml:space="preserve"> 5 * (SUMPRODUCT( (M$6:V$6=1)*((M53:V53="Y") + (M53:V53="N")) * 2 ) +SUMPRODUCT( (M$6:V$6=2) * ((M53:V53="Y") + (M53:V53="N")) * 1 ) + SUMPRODUCT( (M$6:V$6=3)*((M53:V53="Y")+(M53:V53="N"))*1 ) +SUMPRODUCT( (M$6:V$6=4 ) * ((M53:V53="Y") + (M53:V53="N")) * 1 )+SUMPRODUCT( (M$6:V$6=5) * ((M53:V53="Y")+(M53:V53="N")) * 2 ))+1*(SUMPRODUCT( (X$6:BQ$6=1) * ((X53:BQ53="Y") + (X53:BQ53="N")) * 2 ) +SUMPRODUCT( (X$6:BQ$6=2 ) * ((X53:BQ53="Y") + (X53:BQ53="N")) * 1 ) +SUMPRODUCT( (X$6:BQ$6=3) * ((X53:BQ53="Y") + (X53:BQ53="N")) * 1 ) +SUMPRODUCT( (X$6:BQ$6=4) * ((X53:BQ53="Y") + (X53:BQ53="N")) * 1 ) + SUMPRODUCT( (X$6:BQ$6=5) * ((X53:BQ53="Y") + (X53:BQ53="N")) * 2 ))</f>
        <v>104</v>
      </c>
      <c r="BT53" s="3" cm="1">
        <f t="array" ref="BT53" xml:space="preserve"> 5 * (SUMPRODUCT( (M$6:V$6=1) * (M53:V53="Y") * 2 ) + SUMPRODUCT( (M$6:V$6=2) * (M53:V53="Y") * 1 ) +SUMPRODUCT( (M$6:V$6=3) * (M53:V53="Y") * 1 ) + SUMPRODUCT( (M$6:V$6=4) * (M53:V53="N") * 1 ) +SUMPRODUCT( (M$6:V$6=5) * (M53:V53="N") * 2 ))
+ (SUMPRODUCT( (X$6:BQ$6=1) * (X53:BQ53="Y") * 2 ) +SUMPRODUCT( (X$6:BQ$6=2) * (X53:BQ53="Y") * 1 ) +SUMPRODUCT( (X$6:BQ$6=3) * (X53:BQ53="Y") * 1 ) +SUMPRODUCT( (X$6:BQ$6=4) * (X53:BQ53="N") * 1 ) +SUMPRODUCT( (X$6:BQ$6=5) * (X53:BQ53="N") * 2 ))</f>
        <v>94</v>
      </c>
      <c r="BU53" s="3">
        <f t="shared" si="3"/>
        <v>0</v>
      </c>
      <c r="BV53" s="3">
        <f t="shared" si="9"/>
        <v>1</v>
      </c>
      <c r="BX53" s="3">
        <f xml:space="preserve"> 5 * (SUMPRODUCT( (M$6:N$6=1)*((M53:N53="Y") + (M53:N53="N")) * 2 ) +SUMPRODUCT( (M$6:N$6=2) * ((M53:N53="Y") + (M53:N53="N")) * 1 ) + SUMPRODUCT( (M$6:N$6=3)*((M53:N53="Y")+(M53:N53="N"))*1 ) +SUMPRODUCT( (M$6:N$6=4 ) * ((M53:N53="Y") + (M53:N53="N")) * 1 )+SUMPRODUCT( (M$6:N$6=5) * ((M53:N53="Y")+(M53:N53="N")) * 2 ))+1*(SUMPRODUCT( (X$6:AC$6=1) * ((X53:AC53="Y") + (X53:AC53="N")) * 2 ) +SUMPRODUCT( (X$6:AC$6=2 ) * ((X53:AC53="Y") + (X53:AC53="N")) * 1 ) +SUMPRODUCT( (X$6:AC$6=3) * ((X53:AC53="Y") + (X53:AC53="N")) * 1 ) +SUMPRODUCT( (X$6:AC$6=4) * ((X53:AC53="Y") + (X53:AC53="N")) * 1 ) + SUMPRODUCT( (X$6:AC$6=5) * ((X53:AC53="Y") + (X53:AC53="N")) * 2 ))</f>
        <v>17</v>
      </c>
      <c r="BY53" s="3">
        <f xml:space="preserve"> 5 * (SUMPRODUCT( (M$6:N$6=1) * (M53:N53="Y") * 2 ) + SUMPRODUCT( (M$6:N$6=2) * (M53:N53="Y") * 1 ) +SUMPRODUCT( (M$6:N$6=3) * (M53:N53="Y") * 1 ) + SUMPRODUCT( (M$6:N$6=4) * (M53:N53="N") * 1 ) +SUMPRODUCT( (M$6:N$6=5) * (M53:N53="N") * 2 ))
+ (SUMPRODUCT( (X$6:AC$6=1) * (X53:AC53="Y") * 2 ) +SUMPRODUCT( (X$6:AC$6=2) * (X53:AC53="Y") * 1 ) +SUMPRODUCT( (X$6:AC$6=3) * (X53:AC53="Y") * 1 ) +SUMPRODUCT( (X$6:AC$6=4) * (X53:AC53="N") * 1 ) +SUMPRODUCT( (X$6:AC$6=5) * (X53:AC53="N") * 2 ))</f>
        <v>17</v>
      </c>
      <c r="BZ53" s="3">
        <f>COUNTA(M53:N53)+COUNTA(X53:AC53)</f>
        <v>8</v>
      </c>
      <c r="CA53" s="3">
        <f xml:space="preserve"> 5 * (SUMPRODUCT( (O$6:R$6=1)*((O53:R53="Y") + (O53:R53="N")) * 2 ) +SUMPRODUCT( (O$6:R$6=2) * ((O53:R53="Y") + (O53:R53="N")) * 1 ) + SUMPRODUCT( (O$6:R$6=3)*((O53:R53="Y")+(O53:R53="N"))*1 ) +SUMPRODUCT( (O$6:R$6=4 ) * ((O53:R53="Y") + (O53:R53="N")) * 1 )+SUMPRODUCT( (O$6:R$6=5) * ((O53:R53="Y")+(O53:R53="N")) * 2 ))
+1*(SUMPRODUCT( (AD$6:AQ$6=1) * ((AD53:AQ53="Y") + (AD53:AQ53="N")) * 2 ) +SUMPRODUCT( (AD$6:AQ$6=2 ) * ((AD53:AQ53="Y") + (AD53:AQ53="N")) * 1 ) +SUMPRODUCT( (AD$6:AQ$6=3) * ((AD53:AQ53="Y") + (AD53:AQ53="N")) * 1 ) +SUMPRODUCT( (AD$6:AQ$6=4) * ((AD53:AQ53="Y") + (AD53:AQ53="N")) * 1 ) + SUMPRODUCT( (AD$6:AQ$6=5) * ((AD53:AQ53="Y") + (AD53:AQ53="N")) * 2 ))</f>
        <v>40</v>
      </c>
      <c r="CB53" s="3">
        <f xml:space="preserve"> 5 * (SUMPRODUCT( (O$6:R$6=1) * (O53:R53="Y") * 2 ) + SUMPRODUCT( (O$6:R$6=2) * (O53:R53="Y") * 1 ) +SUMPRODUCT( (O$6:R$6=3) * (O53:R53="Y") * 1 ) + SUMPRODUCT( (O$6:R$6=4) * (O53:R53="N") * 1 ) +SUMPRODUCT( (O$6:R$6=5) * (O53:R53="N") * 2 ))
+ (SUMPRODUCT( (AD$6:AQ$6=1) * (AD53:AQ53="Y") * 2 ) +SUMPRODUCT( (AD$6:AQ$6=2) * (AD53:AQ53="Y") * 1 ) +SUMPRODUCT( (AD$6:AQ$6=3) * (AD53:AQ53="Y") * 1 ) +SUMPRODUCT( (AD$6:AQ$6=4) * (AD53:AQ53="N") * 1 ) +SUMPRODUCT( (AD$6:AQ$6=5) * (AD53:AQ53="N") * 2 ))</f>
        <v>30</v>
      </c>
      <c r="CC53" s="3">
        <f>COUNTA(O53:R53)+COUNTA(AD53:AQ53)</f>
        <v>18</v>
      </c>
      <c r="CD53" s="3">
        <f>1*(SUMPRODUCT( (AR$6:AY$6=1) * ((AR53:AY53="Y") + (AR53:AY53="N")) * 2 ) +SUMPRODUCT( (AR$6:AY$6=2 ) * ((AR53:AY53="Y") + (AR53:AY53="N")) * 1 ) +SUMPRODUCT( (AR$6:AY$6=3) * ((AR53:AY53="Y") + (AR53:AY53="N")) * 1 ) +SUMPRODUCT( (AR$6:AY$6=4) * ((AR53:AY53="Y") + (AR53:AY53="N")) * 1 ) + SUMPRODUCT( (AR$6:AY$6=5) * ((AR53:AY53="Y") + (AR53:AY53="N")) * 2 ))</f>
        <v>8</v>
      </c>
      <c r="CE53" s="3">
        <f>(SUMPRODUCT( (AR$6:AY$6=1) * (AR53:AY53="Y") * 2 ) +SUMPRODUCT( (AR$6:AY$6=2) * (AR53:AY53="Y") * 1 ) +SUMPRODUCT( (AR$6:AY$6=3) * (AR53:AY53="Y") * 1 ) +SUMPRODUCT( (AR$6:AY$6=4) * (AR53:AY53="N") * 1 ) +SUMPRODUCT( (AR$6:AY$6=5) * (AR53:AY53="N") * 2 ))</f>
        <v>8</v>
      </c>
      <c r="CF53" s="3">
        <f>COUNTA(AR53:AY53)</f>
        <v>8</v>
      </c>
      <c r="CG53" s="3" cm="1">
        <f t="array" ref="CG53">5*(SUMPRODUCT((S$6=1)*((S53="Y")+(S53="N"))*2)+SUMPRODUCT((S$6=2)*((S53="Y")+(S53="N"))*1)+SUMPRODUCT((S$6=3)*((S53="Y")+(S53="N"))*1)+SUMPRODUCT((S$6=4)*((S53="Y")+(S53="N"))*1)+SUMPRODUCT((S$6=5)*((S53="Y")+(S53="N"))*2))+1*(SUMPRODUCT((AZ$6:BI$6=1)*((AZ53:BI53="Y")+(AZ53:BI53="N"))*2)+SUMPRODUCT((AZ$6:BI$6=2)*((AZ53:BI53="Y")+(AZ53:BI53="N"))*1)+SUMPRODUCT((AZ$6:BI$6=3)*((AZ53:BI53="Y")+(AZ53:BI53="N"))*1)+SUMPRODUCT((AZ$6:BI$6=4)*((AZ53:BI53="Y")+(AZ53:BI53="N"))*1)+SUMPRODUCT((AZ$6:BI$6=5)*((AZ53:BI53="Y")+(AZ53:BI53="N"))*2))</f>
        <v>15</v>
      </c>
      <c r="CH53" s="3" cm="1">
        <f t="array" ref="CH53">5*(SUMPRODUCT((S$6=1)*(S53="Y")*2)+SUMPRODUCT((S$6=2)*(S53="Y")*1)+SUMPRODUCT((S$6=3)*(S53="Y")*1)+SUMPRODUCT((S$6=4)*(S53="N")*1)+SUMPRODUCT((S$6=5)*(S53="N")*2))+(SUMPRODUCT((AZ$6:BI$6=1)*(AZ53:BI53="Y")*2)+SUMPRODUCT((AZ$6:BI$6=2)*(AZ53:BI53="Y")*1)+SUMPRODUCT((AZ$6:BI$6=3)*(AZ53:BI53="Y")*1)+SUMPRODUCT((AZ$6:BI$6=4)*(AZ53:BI53="N")*1)+SUMPRODUCT((AZ$6:BI$6=5)*(AZ53:BI53="N")*2))</f>
        <v>15</v>
      </c>
      <c r="CI53" s="3">
        <f>COUNTA(S53)+COUNTA(AZ53:BI53)</f>
        <v>11</v>
      </c>
      <c r="CJ53" s="3" cm="1">
        <f t="array" ref="CJ53">5*(SUMPRODUCT((T$6:V$6=1)*((T53:V53="Y")+(T53:V53="N"))*2)+SUMPRODUCT((T$6:V$6=2)*((T53:V53="Y")+(T53:V53="N"))*1)+SUMPRODUCT((T$6:V$6=3)*((T53:V53="Y")+(T53:V53="N"))*1)+SUMPRODUCT((T$6:V$6=4)*((T53:V53="Y")+(T53:V53="N"))*1)+SUMPRODUCT((T$6:V$6=5)*((T53:V53="Y")+(T53:V53="N"))*2))+1*(SUMPRODUCT((BJ$6:BQ$6=1)*((BJ53:BQ53="Y")+(BJ53:BQ53="N"))*2)+SUMPRODUCT((BJ$6:BQ$6=2)*((BJ53:BQ53="Y")+(BJ53:BQ53="N"))*1)+SUMPRODUCT((BJ$6:BQ$6=3)*((BJ53:BQ53="Y")+(BJ53:BQ53="N"))*1)+SUMPRODUCT((BJ$6:BQ$6=4)*((BJ53:BQ53="Y")+(BJ53:BQ53="N"))*1)+SUMPRODUCT((BJ$6:BQ$6=5)*((BJ53:BQ53="Y")+(BJ53:BQ53="N"))*2))</f>
        <v>24</v>
      </c>
      <c r="CK53" s="3" cm="1">
        <f t="array" ref="CK53">5*(SUMPRODUCT((T$6:V$6=1)*(T53:V53="Y")*2)+SUMPRODUCT((T$6:V$6=2)*(T53:V53="Y")*1)+SUMPRODUCT((T$6:V$6=3)*(T53:V53="Y")*1)+SUMPRODUCT((T$6:V$6=4)*(T53:V53="N")*1)+SUMPRODUCT((T$6:V$6=5)*(T53:V53="N")*2))+(SUMPRODUCT((BJ$6:BQ$6=1)*(BJ53:BQ53="Y")*2)+SUMPRODUCT((BJ$6:BQ$6=2)*(BJ53:BQ53="Y")*1)+SUMPRODUCT((BJ$6:BQ$6=3)*(BJ53:BQ53="Y")*1)+SUMPRODUCT((BJ$6:BQ$6=4)*(BJ53:BQ53="N")*1)+SUMPRODUCT((BJ$6:BQ$6=5)*(BJ53:BQ53="N")*2))</f>
        <v>24</v>
      </c>
      <c r="CL53" s="3">
        <f t="shared" si="4"/>
        <v>11</v>
      </c>
      <c r="CM53" s="19" t="e">
        <f>SUM(COUNTIF(M53, $H$128)*$H$137)+(COUNTIF(M53, $H$129)*$H$137)+(COUNTIF(#REF!, $H$128)*$H$135)+(COUNTIF(#REF!, $H$129)*$H$135)</f>
        <v>#REF!</v>
      </c>
      <c r="CN53" s="19" t="e">
        <f>SUM(COUNTIF(M53, $H$128)*$H$137)+(COUNTIF(#REF!, $H$128)*$H$135)</f>
        <v>#REF!</v>
      </c>
      <c r="CO53" s="19">
        <f>COUNTA(M53)+COUNTA(#REF!)</f>
        <v>2</v>
      </c>
      <c r="CP53" s="19" t="e">
        <f>SUM(COUNTIF(M53, $H$128)*$H$137)+(COUNTIF(M53, $H$129)*$H$137)+(COUNTIF(#REF!, $H$128)*$H$135)+(COUNTIF(#REF!, $H$129)*$H$135)</f>
        <v>#REF!</v>
      </c>
      <c r="CQ53" s="19" t="e">
        <f>SUM(COUNTIF(M53, $H$128)*$H$137)+(COUNTIF(#REF!, $H$128)*$H$135)</f>
        <v>#REF!</v>
      </c>
      <c r="CR53" s="19">
        <f>COUNTA(M53)+COUNTA(#REF!)</f>
        <v>2</v>
      </c>
    </row>
    <row r="54" spans="1:96" ht="15.75" customHeight="1" thickBot="1" x14ac:dyDescent="0.25">
      <c r="A54" s="14">
        <f t="shared" si="8"/>
        <v>90.099009900990097</v>
      </c>
      <c r="B54" s="14">
        <f t="shared" si="5"/>
        <v>100</v>
      </c>
      <c r="C54" s="14">
        <f t="shared" si="6"/>
        <v>75</v>
      </c>
      <c r="D54" s="14">
        <f t="shared" si="7"/>
        <v>100</v>
      </c>
      <c r="E54" s="14">
        <f t="shared" si="1"/>
        <v>100</v>
      </c>
      <c r="F54" s="14">
        <f t="shared" si="2"/>
        <v>100</v>
      </c>
      <c r="G54" s="14"/>
      <c r="H54" s="3" t="s">
        <v>41</v>
      </c>
      <c r="I54" s="3" t="s">
        <v>152</v>
      </c>
      <c r="J54" s="3" t="s">
        <v>153</v>
      </c>
      <c r="K54" s="17" t="s">
        <v>96</v>
      </c>
      <c r="L54" s="18" t="s">
        <v>45</v>
      </c>
      <c r="M54" s="3" t="s">
        <v>46</v>
      </c>
      <c r="N54" s="3" t="s">
        <v>46</v>
      </c>
      <c r="O54" s="3" t="s">
        <v>46</v>
      </c>
      <c r="P54" s="3" t="s">
        <v>46</v>
      </c>
      <c r="Q54" s="3" t="s">
        <v>46</v>
      </c>
      <c r="R54" s="3" t="s">
        <v>46</v>
      </c>
      <c r="S54" s="3" t="s">
        <v>46</v>
      </c>
      <c r="T54" s="3" t="s">
        <v>46</v>
      </c>
      <c r="U54" s="3" t="s">
        <v>46</v>
      </c>
      <c r="V54" s="3" t="s">
        <v>46</v>
      </c>
      <c r="W54" s="3" t="s">
        <v>46</v>
      </c>
      <c r="X54" s="3" t="s">
        <v>46</v>
      </c>
      <c r="Y54" s="3" t="s">
        <v>46</v>
      </c>
      <c r="Z54" s="3" t="s">
        <v>46</v>
      </c>
      <c r="AA54" s="3" t="s">
        <v>46</v>
      </c>
      <c r="AB54" s="3" t="s">
        <v>46</v>
      </c>
      <c r="AC54" s="3" t="s">
        <v>46</v>
      </c>
      <c r="AD54" s="3" t="s">
        <v>46</v>
      </c>
      <c r="AE54" s="3" t="s">
        <v>46</v>
      </c>
      <c r="AF54" s="3" t="s">
        <v>46</v>
      </c>
      <c r="AG54" s="3" t="s">
        <v>46</v>
      </c>
      <c r="AH54" s="3" t="s">
        <v>46</v>
      </c>
      <c r="AI54" s="3" t="s">
        <v>46</v>
      </c>
      <c r="AJ54" s="3" t="s">
        <v>46</v>
      </c>
      <c r="AK54" s="3" t="s">
        <v>46</v>
      </c>
      <c r="AL54" s="3" t="s">
        <v>46</v>
      </c>
      <c r="AM54" s="3" t="s">
        <v>46</v>
      </c>
      <c r="AN54" s="3" t="s">
        <v>46</v>
      </c>
      <c r="AO54" s="3" t="s">
        <v>46</v>
      </c>
      <c r="AP54" s="3" t="s">
        <v>46</v>
      </c>
      <c r="AQ54" s="3" t="s">
        <v>46</v>
      </c>
      <c r="AR54" s="3" t="s">
        <v>58</v>
      </c>
      <c r="AS54" s="3" t="s">
        <v>46</v>
      </c>
      <c r="AT54" s="3" t="s">
        <v>46</v>
      </c>
      <c r="AU54" s="3" t="s">
        <v>46</v>
      </c>
      <c r="AV54" s="3" t="s">
        <v>46</v>
      </c>
      <c r="AW54" s="3" t="s">
        <v>46</v>
      </c>
      <c r="AX54" s="3" t="s">
        <v>46</v>
      </c>
      <c r="AY54" s="3" t="s">
        <v>46</v>
      </c>
      <c r="AZ54" s="3" t="s">
        <v>46</v>
      </c>
      <c r="BA54" s="3" t="s">
        <v>46</v>
      </c>
      <c r="BB54" s="3" t="s">
        <v>46</v>
      </c>
      <c r="BC54" s="3" t="s">
        <v>46</v>
      </c>
      <c r="BD54" s="3" t="s">
        <v>46</v>
      </c>
      <c r="BE54" s="3" t="s">
        <v>46</v>
      </c>
      <c r="BF54" s="3" t="s">
        <v>46</v>
      </c>
      <c r="BG54" s="3" t="s">
        <v>46</v>
      </c>
      <c r="BH54" s="3" t="s">
        <v>46</v>
      </c>
      <c r="BI54" s="3" t="s">
        <v>46</v>
      </c>
      <c r="BJ54" s="3" t="s">
        <v>58</v>
      </c>
      <c r="BK54" s="3" t="s">
        <v>46</v>
      </c>
      <c r="BL54" s="3" t="s">
        <v>46</v>
      </c>
      <c r="BM54" s="3" t="s">
        <v>46</v>
      </c>
      <c r="BN54" s="3" t="s">
        <v>58</v>
      </c>
      <c r="BO54" s="3" t="s">
        <v>46</v>
      </c>
      <c r="BP54" s="3" t="s">
        <v>46</v>
      </c>
      <c r="BQ54" s="3" t="s">
        <v>46</v>
      </c>
      <c r="BR54" s="3" t="s">
        <v>46</v>
      </c>
      <c r="BS54" s="3" cm="1">
        <f t="array" ref="BS54" xml:space="preserve"> 5 * (SUMPRODUCT( (M$6:V$6=1)*((M54:V54="Y") + (M54:V54="N")) * 2 ) +SUMPRODUCT( (M$6:V$6=2) * ((M54:V54="Y") + (M54:V54="N")) * 1 ) + SUMPRODUCT( (M$6:V$6=3)*((M54:V54="Y")+(M54:V54="N"))*1 ) +SUMPRODUCT( (M$6:V$6=4 ) * ((M54:V54="Y") + (M54:V54="N")) * 1 )+SUMPRODUCT( (M$6:V$6=5) * ((M54:V54="Y")+(M54:V54="N")) * 2 ))+1*(SUMPRODUCT( (X$6:BQ$6=1) * ((X54:BQ54="Y") + (X54:BQ54="N")) * 2 ) +SUMPRODUCT( (X$6:BQ$6=2 ) * ((X54:BQ54="Y") + (X54:BQ54="N")) * 1 ) +SUMPRODUCT( (X$6:BQ$6=3) * ((X54:BQ54="Y") + (X54:BQ54="N")) * 1 ) +SUMPRODUCT( (X$6:BQ$6=4) * ((X54:BQ54="Y") + (X54:BQ54="N")) * 1 ) + SUMPRODUCT( (X$6:BQ$6=5) * ((X54:BQ54="Y") + (X54:BQ54="N")) * 2 ))</f>
        <v>101</v>
      </c>
      <c r="BT54" s="3" cm="1">
        <f t="array" ref="BT54" xml:space="preserve"> 5 * (SUMPRODUCT( (M$6:V$6=1) * (M54:V54="Y") * 2 ) + SUMPRODUCT( (M$6:V$6=2) * (M54:V54="Y") * 1 ) +SUMPRODUCT( (M$6:V$6=3) * (M54:V54="Y") * 1 ) + SUMPRODUCT( (M$6:V$6=4) * (M54:V54="N") * 1 ) +SUMPRODUCT( (M$6:V$6=5) * (M54:V54="N") * 2 ))
+ (SUMPRODUCT( (X$6:BQ$6=1) * (X54:BQ54="Y") * 2 ) +SUMPRODUCT( (X$6:BQ$6=2) * (X54:BQ54="Y") * 1 ) +SUMPRODUCT( (X$6:BQ$6=3) * (X54:BQ54="Y") * 1 ) +SUMPRODUCT( (X$6:BQ$6=4) * (X54:BQ54="N") * 1 ) +SUMPRODUCT( (X$6:BQ$6=5) * (X54:BQ54="N") * 2 ))</f>
        <v>91</v>
      </c>
      <c r="BU54" s="3">
        <f t="shared" si="3"/>
        <v>3</v>
      </c>
      <c r="BV54" s="3">
        <f t="shared" si="9"/>
        <v>1</v>
      </c>
      <c r="BX54" s="3">
        <f xml:space="preserve"> 5 * (SUMPRODUCT( (M$6:N$6=1)*((M54:N54="Y") + (M54:N54="N")) * 2 ) +SUMPRODUCT( (M$6:N$6=2) * ((M54:N54="Y") + (M54:N54="N")) * 1 ) + SUMPRODUCT( (M$6:N$6=3)*((M54:N54="Y")+(M54:N54="N"))*1 ) +SUMPRODUCT( (M$6:N$6=4 ) * ((M54:N54="Y") + (M54:N54="N")) * 1 )+SUMPRODUCT( (M$6:N$6=5) * ((M54:N54="Y")+(M54:N54="N")) * 2 ))+1*(SUMPRODUCT( (X$6:AC$6=1) * ((X54:AC54="Y") + (X54:AC54="N")) * 2 ) +SUMPRODUCT( (X$6:AC$6=2 ) * ((X54:AC54="Y") + (X54:AC54="N")) * 1 ) +SUMPRODUCT( (X$6:AC$6=3) * ((X54:AC54="Y") + (X54:AC54="N")) * 1 ) +SUMPRODUCT( (X$6:AC$6=4) * ((X54:AC54="Y") + (X54:AC54="N")) * 1 ) + SUMPRODUCT( (X$6:AC$6=5) * ((X54:AC54="Y") + (X54:AC54="N")) * 2 ))</f>
        <v>17</v>
      </c>
      <c r="BY54" s="3">
        <f xml:space="preserve"> 5 * (SUMPRODUCT( (M$6:N$6=1) * (M54:N54="Y") * 2 ) + SUMPRODUCT( (M$6:N$6=2) * (M54:N54="Y") * 1 ) +SUMPRODUCT( (M$6:N$6=3) * (M54:N54="Y") * 1 ) + SUMPRODUCT( (M$6:N$6=4) * (M54:N54="N") * 1 ) +SUMPRODUCT( (M$6:N$6=5) * (M54:N54="N") * 2 ))
+ (SUMPRODUCT( (X$6:AC$6=1) * (X54:AC54="Y") * 2 ) +SUMPRODUCT( (X$6:AC$6=2) * (X54:AC54="Y") * 1 ) +SUMPRODUCT( (X$6:AC$6=3) * (X54:AC54="Y") * 1 ) +SUMPRODUCT( (X$6:AC$6=4) * (X54:AC54="N") * 1 ) +SUMPRODUCT( (X$6:AC$6=5) * (X54:AC54="N") * 2 ))</f>
        <v>17</v>
      </c>
      <c r="BZ54" s="3">
        <f>COUNTA(M54:N54)+COUNTA(X54:AC54)</f>
        <v>8</v>
      </c>
      <c r="CA54" s="3">
        <f xml:space="preserve"> 5 * (SUMPRODUCT( (O$6:R$6=1)*((O54:R54="Y") + (O54:R54="N")) * 2 ) +SUMPRODUCT( (O$6:R$6=2) * ((O54:R54="Y") + (O54:R54="N")) * 1 ) + SUMPRODUCT( (O$6:R$6=3)*((O54:R54="Y")+(O54:R54="N"))*1 ) +SUMPRODUCT( (O$6:R$6=4 ) * ((O54:R54="Y") + (O54:R54="N")) * 1 )+SUMPRODUCT( (O$6:R$6=5) * ((O54:R54="Y")+(O54:R54="N")) * 2 ))
+1*(SUMPRODUCT( (AD$6:AQ$6=1) * ((AD54:AQ54="Y") + (AD54:AQ54="N")) * 2 ) +SUMPRODUCT( (AD$6:AQ$6=2 ) * ((AD54:AQ54="Y") + (AD54:AQ54="N")) * 1 ) +SUMPRODUCT( (AD$6:AQ$6=3) * ((AD54:AQ54="Y") + (AD54:AQ54="N")) * 1 ) +SUMPRODUCT( (AD$6:AQ$6=4) * ((AD54:AQ54="Y") + (AD54:AQ54="N")) * 1 ) + SUMPRODUCT( (AD$6:AQ$6=5) * ((AD54:AQ54="Y") + (AD54:AQ54="N")) * 2 ))</f>
        <v>40</v>
      </c>
      <c r="CB54" s="3">
        <f xml:space="preserve"> 5 * (SUMPRODUCT( (O$6:R$6=1) * (O54:R54="Y") * 2 ) + SUMPRODUCT( (O$6:R$6=2) * (O54:R54="Y") * 1 ) +SUMPRODUCT( (O$6:R$6=3) * (O54:R54="Y") * 1 ) + SUMPRODUCT( (O$6:R$6=4) * (O54:R54="N") * 1 ) +SUMPRODUCT( (O$6:R$6=5) * (O54:R54="N") * 2 ))
+ (SUMPRODUCT( (AD$6:AQ$6=1) * (AD54:AQ54="Y") * 2 ) +SUMPRODUCT( (AD$6:AQ$6=2) * (AD54:AQ54="Y") * 1 ) +SUMPRODUCT( (AD$6:AQ$6=3) * (AD54:AQ54="Y") * 1 ) +SUMPRODUCT( (AD$6:AQ$6=4) * (AD54:AQ54="N") * 1 ) +SUMPRODUCT( (AD$6:AQ$6=5) * (AD54:AQ54="N") * 2 ))</f>
        <v>30</v>
      </c>
      <c r="CC54" s="3">
        <f>COUNTA(O54:R54)+COUNTA(AD54:AQ54)</f>
        <v>18</v>
      </c>
      <c r="CD54" s="3">
        <f>1*(SUMPRODUCT( (AR$6:AY$6=1) * ((AR54:AY54="Y") + (AR54:AY54="N")) * 2 ) +SUMPRODUCT( (AR$6:AY$6=2 ) * ((AR54:AY54="Y") + (AR54:AY54="N")) * 1 ) +SUMPRODUCT( (AR$6:AY$6=3) * ((AR54:AY54="Y") + (AR54:AY54="N")) * 1 ) +SUMPRODUCT( (AR$6:AY$6=4) * ((AR54:AY54="Y") + (AR54:AY54="N")) * 1 ) + SUMPRODUCT( (AR$6:AY$6=5) * ((AR54:AY54="Y") + (AR54:AY54="N")) * 2 ))</f>
        <v>7</v>
      </c>
      <c r="CE54" s="3">
        <f>(SUMPRODUCT( (AR$6:AY$6=1) * (AR54:AY54="Y") * 2 ) +SUMPRODUCT( (AR$6:AY$6=2) * (AR54:AY54="Y") * 1 ) +SUMPRODUCT( (AR$6:AY$6=3) * (AR54:AY54="Y") * 1 ) +SUMPRODUCT( (AR$6:AY$6=4) * (AR54:AY54="N") * 1 ) +SUMPRODUCT( (AR$6:AY$6=5) * (AR54:AY54="N") * 2 ))</f>
        <v>7</v>
      </c>
      <c r="CF54" s="3">
        <f>COUNTA(AR54:AY54)</f>
        <v>8</v>
      </c>
      <c r="CG54" s="3" cm="1">
        <f t="array" ref="CG54">5*(SUMPRODUCT((S$6=1)*((S54="Y")+(S54="N"))*2)+SUMPRODUCT((S$6=2)*((S54="Y")+(S54="N"))*1)+SUMPRODUCT((S$6=3)*((S54="Y")+(S54="N"))*1)+SUMPRODUCT((S$6=4)*((S54="Y")+(S54="N"))*1)+SUMPRODUCT((S$6=5)*((S54="Y")+(S54="N"))*2))+1*(SUMPRODUCT((AZ$6:BI$6=1)*((AZ54:BI54="Y")+(AZ54:BI54="N"))*2)+SUMPRODUCT((AZ$6:BI$6=2)*((AZ54:BI54="Y")+(AZ54:BI54="N"))*1)+SUMPRODUCT((AZ$6:BI$6=3)*((AZ54:BI54="Y")+(AZ54:BI54="N"))*1)+SUMPRODUCT((AZ$6:BI$6=4)*((AZ54:BI54="Y")+(AZ54:BI54="N"))*1)+SUMPRODUCT((AZ$6:BI$6=5)*((AZ54:BI54="Y")+(AZ54:BI54="N"))*2))</f>
        <v>15</v>
      </c>
      <c r="CH54" s="3" cm="1">
        <f t="array" ref="CH54">5*(SUMPRODUCT((S$6=1)*(S54="Y")*2)+SUMPRODUCT((S$6=2)*(S54="Y")*1)+SUMPRODUCT((S$6=3)*(S54="Y")*1)+SUMPRODUCT((S$6=4)*(S54="N")*1)+SUMPRODUCT((S$6=5)*(S54="N")*2))+(SUMPRODUCT((AZ$6:BI$6=1)*(AZ54:BI54="Y")*2)+SUMPRODUCT((AZ$6:BI$6=2)*(AZ54:BI54="Y")*1)+SUMPRODUCT((AZ$6:BI$6=3)*(AZ54:BI54="Y")*1)+SUMPRODUCT((AZ$6:BI$6=4)*(AZ54:BI54="N")*1)+SUMPRODUCT((AZ$6:BI$6=5)*(AZ54:BI54="N")*2))</f>
        <v>15</v>
      </c>
      <c r="CI54" s="3">
        <f>COUNTA(S54)+COUNTA(AZ54:BI54)</f>
        <v>11</v>
      </c>
      <c r="CJ54" s="3" cm="1">
        <f t="array" ref="CJ54">5*(SUMPRODUCT((T$6:V$6=1)*((T54:V54="Y")+(T54:V54="N"))*2)+SUMPRODUCT((T$6:V$6=2)*((T54:V54="Y")+(T54:V54="N"))*1)+SUMPRODUCT((T$6:V$6=3)*((T54:V54="Y")+(T54:V54="N"))*1)+SUMPRODUCT((T$6:V$6=4)*((T54:V54="Y")+(T54:V54="N"))*1)+SUMPRODUCT((T$6:V$6=5)*((T54:V54="Y")+(T54:V54="N"))*2))+1*(SUMPRODUCT((BJ$6:BQ$6=1)*((BJ54:BQ54="Y")+(BJ54:BQ54="N"))*2)+SUMPRODUCT((BJ$6:BQ$6=2)*((BJ54:BQ54="Y")+(BJ54:BQ54="N"))*1)+SUMPRODUCT((BJ$6:BQ$6=3)*((BJ54:BQ54="Y")+(BJ54:BQ54="N"))*1)+SUMPRODUCT((BJ$6:BQ$6=4)*((BJ54:BQ54="Y")+(BJ54:BQ54="N"))*1)+SUMPRODUCT((BJ$6:BQ$6=5)*((BJ54:BQ54="Y")+(BJ54:BQ54="N"))*2))</f>
        <v>22</v>
      </c>
      <c r="CK54" s="3" cm="1">
        <f t="array" ref="CK54">5*(SUMPRODUCT((T$6:V$6=1)*(T54:V54="Y")*2)+SUMPRODUCT((T$6:V$6=2)*(T54:V54="Y")*1)+SUMPRODUCT((T$6:V$6=3)*(T54:V54="Y")*1)+SUMPRODUCT((T$6:V$6=4)*(T54:V54="N")*1)+SUMPRODUCT((T$6:V$6=5)*(T54:V54="N")*2))+(SUMPRODUCT((BJ$6:BQ$6=1)*(BJ54:BQ54="Y")*2)+SUMPRODUCT((BJ$6:BQ$6=2)*(BJ54:BQ54="Y")*1)+SUMPRODUCT((BJ$6:BQ$6=3)*(BJ54:BQ54="Y")*1)+SUMPRODUCT((BJ$6:BQ$6=4)*(BJ54:BQ54="N")*1)+SUMPRODUCT((BJ$6:BQ$6=5)*(BJ54:BQ54="N")*2))</f>
        <v>22</v>
      </c>
      <c r="CL54" s="3">
        <f t="shared" si="4"/>
        <v>11</v>
      </c>
      <c r="CM54" s="19" t="e">
        <f>SUM(COUNTIF(M54, $H$128)*$H$137)+(COUNTIF(M54, $H$129)*$H$137)+(COUNTIF(#REF!, $H$128)*$H$135)+(COUNTIF(#REF!, $H$129)*$H$135)</f>
        <v>#REF!</v>
      </c>
      <c r="CN54" s="19" t="e">
        <f>SUM(COUNTIF(M54, $H$128)*$H$137)+(COUNTIF(#REF!, $H$128)*$H$135)</f>
        <v>#REF!</v>
      </c>
      <c r="CO54" s="19">
        <f>COUNTA(M54)+COUNTA(#REF!)</f>
        <v>2</v>
      </c>
      <c r="CP54" s="19" t="e">
        <f>SUM(COUNTIF(M54, $H$128)*$H$137)+(COUNTIF(M54, $H$129)*$H$137)+(COUNTIF(#REF!, $H$128)*$H$135)+(COUNTIF(#REF!, $H$129)*$H$135)</f>
        <v>#REF!</v>
      </c>
      <c r="CQ54" s="19" t="e">
        <f>SUM(COUNTIF(M54, $H$128)*$H$137)+(COUNTIF(#REF!, $H$128)*$H$135)</f>
        <v>#REF!</v>
      </c>
      <c r="CR54" s="19">
        <f>COUNTA(M54)+COUNTA(#REF!)</f>
        <v>2</v>
      </c>
    </row>
    <row r="55" spans="1:96" ht="15.75" customHeight="1" thickBot="1" x14ac:dyDescent="0.25">
      <c r="A55" s="14">
        <f t="shared" si="8"/>
        <v>90.291262135922338</v>
      </c>
      <c r="B55" s="14">
        <f t="shared" si="5"/>
        <v>100</v>
      </c>
      <c r="C55" s="14">
        <f t="shared" si="6"/>
        <v>75</v>
      </c>
      <c r="D55" s="14">
        <f t="shared" si="7"/>
        <v>100</v>
      </c>
      <c r="E55" s="14">
        <f t="shared" si="1"/>
        <v>100</v>
      </c>
      <c r="F55" s="14">
        <f t="shared" si="2"/>
        <v>100</v>
      </c>
      <c r="G55" s="14"/>
      <c r="H55" s="3" t="s">
        <v>41</v>
      </c>
      <c r="I55" s="3" t="s">
        <v>152</v>
      </c>
      <c r="J55" s="3" t="s">
        <v>154</v>
      </c>
      <c r="K55" s="17" t="s">
        <v>132</v>
      </c>
      <c r="L55" s="18" t="s">
        <v>45</v>
      </c>
      <c r="M55" s="3" t="s">
        <v>46</v>
      </c>
      <c r="N55" s="3" t="s">
        <v>46</v>
      </c>
      <c r="O55" s="3" t="s">
        <v>46</v>
      </c>
      <c r="P55" s="3" t="s">
        <v>46</v>
      </c>
      <c r="Q55" s="3" t="s">
        <v>46</v>
      </c>
      <c r="R55" s="3" t="s">
        <v>46</v>
      </c>
      <c r="S55" s="3" t="s">
        <v>46</v>
      </c>
      <c r="T55" s="3" t="s">
        <v>46</v>
      </c>
      <c r="U55" s="3" t="s">
        <v>46</v>
      </c>
      <c r="V55" s="3" t="s">
        <v>46</v>
      </c>
      <c r="W55" s="3" t="s">
        <v>46</v>
      </c>
      <c r="X55" s="3" t="s">
        <v>46</v>
      </c>
      <c r="Y55" s="3" t="s">
        <v>46</v>
      </c>
      <c r="Z55" s="3" t="s">
        <v>46</v>
      </c>
      <c r="AA55" s="3" t="s">
        <v>46</v>
      </c>
      <c r="AB55" s="3" t="s">
        <v>46</v>
      </c>
      <c r="AC55" s="3" t="s">
        <v>46</v>
      </c>
      <c r="AD55" s="3" t="s">
        <v>46</v>
      </c>
      <c r="AE55" s="3" t="s">
        <v>46</v>
      </c>
      <c r="AF55" s="3" t="s">
        <v>46</v>
      </c>
      <c r="AG55" s="3" t="s">
        <v>46</v>
      </c>
      <c r="AH55" s="3" t="s">
        <v>46</v>
      </c>
      <c r="AI55" s="3" t="s">
        <v>46</v>
      </c>
      <c r="AJ55" s="3" t="s">
        <v>46</v>
      </c>
      <c r="AK55" s="3" t="s">
        <v>46</v>
      </c>
      <c r="AL55" s="3" t="s">
        <v>46</v>
      </c>
      <c r="AM55" s="3" t="s">
        <v>46</v>
      </c>
      <c r="AN55" s="3" t="s">
        <v>46</v>
      </c>
      <c r="AO55" s="3" t="s">
        <v>46</v>
      </c>
      <c r="AP55" s="3" t="s">
        <v>46</v>
      </c>
      <c r="AQ55" s="3" t="s">
        <v>46</v>
      </c>
      <c r="AR55" s="3" t="s">
        <v>58</v>
      </c>
      <c r="AS55" s="3" t="s">
        <v>46</v>
      </c>
      <c r="AT55" s="3" t="s">
        <v>46</v>
      </c>
      <c r="AU55" s="3" t="s">
        <v>46</v>
      </c>
      <c r="AV55" s="3" t="s">
        <v>46</v>
      </c>
      <c r="AW55" s="3" t="s">
        <v>46</v>
      </c>
      <c r="AX55" s="3" t="s">
        <v>46</v>
      </c>
      <c r="AY55" s="3" t="s">
        <v>46</v>
      </c>
      <c r="AZ55" s="3" t="s">
        <v>46</v>
      </c>
      <c r="BA55" s="3" t="s">
        <v>46</v>
      </c>
      <c r="BB55" s="3" t="s">
        <v>46</v>
      </c>
      <c r="BC55" s="3" t="s">
        <v>46</v>
      </c>
      <c r="BD55" s="3" t="s">
        <v>46</v>
      </c>
      <c r="BE55" s="3" t="s">
        <v>46</v>
      </c>
      <c r="BF55" s="3" t="s">
        <v>46</v>
      </c>
      <c r="BG55" s="3" t="s">
        <v>46</v>
      </c>
      <c r="BH55" s="3" t="s">
        <v>46</v>
      </c>
      <c r="BI55" s="3" t="s">
        <v>46</v>
      </c>
      <c r="BJ55" s="3" t="s">
        <v>46</v>
      </c>
      <c r="BK55" s="3" t="s">
        <v>46</v>
      </c>
      <c r="BL55" s="3" t="s">
        <v>46</v>
      </c>
      <c r="BM55" s="3" t="s">
        <v>46</v>
      </c>
      <c r="BN55" s="3" t="s">
        <v>46</v>
      </c>
      <c r="BO55" s="3" t="s">
        <v>46</v>
      </c>
      <c r="BP55" s="3" t="s">
        <v>46</v>
      </c>
      <c r="BQ55" s="3" t="s">
        <v>46</v>
      </c>
      <c r="BR55" s="3" t="s">
        <v>46</v>
      </c>
      <c r="BS55" s="3" cm="1">
        <f t="array" ref="BS55" xml:space="preserve"> 5 * (SUMPRODUCT( (M$6:V$6=1)*((M55:V55="Y") + (M55:V55="N")) * 2 ) +SUMPRODUCT( (M$6:V$6=2) * ((M55:V55="Y") + (M55:V55="N")) * 1 ) + SUMPRODUCT( (M$6:V$6=3)*((M55:V55="Y")+(M55:V55="N"))*1 ) +SUMPRODUCT( (M$6:V$6=4 ) * ((M55:V55="Y") + (M55:V55="N")) * 1 )+SUMPRODUCT( (M$6:V$6=5) * ((M55:V55="Y")+(M55:V55="N")) * 2 ))+1*(SUMPRODUCT( (X$6:BQ$6=1) * ((X55:BQ55="Y") + (X55:BQ55="N")) * 2 ) +SUMPRODUCT( (X$6:BQ$6=2 ) * ((X55:BQ55="Y") + (X55:BQ55="N")) * 1 ) +SUMPRODUCT( (X$6:BQ$6=3) * ((X55:BQ55="Y") + (X55:BQ55="N")) * 1 ) +SUMPRODUCT( (X$6:BQ$6=4) * ((X55:BQ55="Y") + (X55:BQ55="N")) * 1 ) + SUMPRODUCT( (X$6:BQ$6=5) * ((X55:BQ55="Y") + (X55:BQ55="N")) * 2 ))</f>
        <v>103</v>
      </c>
      <c r="BT55" s="3" cm="1">
        <f t="array" ref="BT55" xml:space="preserve"> 5 * (SUMPRODUCT( (M$6:V$6=1) * (M55:V55="Y") * 2 ) + SUMPRODUCT( (M$6:V$6=2) * (M55:V55="Y") * 1 ) +SUMPRODUCT( (M$6:V$6=3) * (M55:V55="Y") * 1 ) + SUMPRODUCT( (M$6:V$6=4) * (M55:V55="N") * 1 ) +SUMPRODUCT( (M$6:V$6=5) * (M55:V55="N") * 2 ))
+ (SUMPRODUCT( (X$6:BQ$6=1) * (X55:BQ55="Y") * 2 ) +SUMPRODUCT( (X$6:BQ$6=2) * (X55:BQ55="Y") * 1 ) +SUMPRODUCT( (X$6:BQ$6=3) * (X55:BQ55="Y") * 1 ) +SUMPRODUCT( (X$6:BQ$6=4) * (X55:BQ55="N") * 1 ) +SUMPRODUCT( (X$6:BQ$6=5) * (X55:BQ55="N") * 2 ))</f>
        <v>93</v>
      </c>
      <c r="BU55" s="3">
        <f t="shared" si="3"/>
        <v>1</v>
      </c>
      <c r="BV55" s="3">
        <f t="shared" si="9"/>
        <v>1</v>
      </c>
      <c r="BX55" s="3">
        <f xml:space="preserve"> 5 * (SUMPRODUCT( (M$6:N$6=1)*((M55:N55="Y") + (M55:N55="N")) * 2 ) +SUMPRODUCT( (M$6:N$6=2) * ((M55:N55="Y") + (M55:N55="N")) * 1 ) + SUMPRODUCT( (M$6:N$6=3)*((M55:N55="Y")+(M55:N55="N"))*1 ) +SUMPRODUCT( (M$6:N$6=4 ) * ((M55:N55="Y") + (M55:N55="N")) * 1 )+SUMPRODUCT( (M$6:N$6=5) * ((M55:N55="Y")+(M55:N55="N")) * 2 ))+1*(SUMPRODUCT( (X$6:AC$6=1) * ((X55:AC55="Y") + (X55:AC55="N")) * 2 ) +SUMPRODUCT( (X$6:AC$6=2 ) * ((X55:AC55="Y") + (X55:AC55="N")) * 1 ) +SUMPRODUCT( (X$6:AC$6=3) * ((X55:AC55="Y") + (X55:AC55="N")) * 1 ) +SUMPRODUCT( (X$6:AC$6=4) * ((X55:AC55="Y") + (X55:AC55="N")) * 1 ) + SUMPRODUCT( (X$6:AC$6=5) * ((X55:AC55="Y") + (X55:AC55="N")) * 2 ))</f>
        <v>17</v>
      </c>
      <c r="BY55" s="3">
        <f xml:space="preserve"> 5 * (SUMPRODUCT( (M$6:N$6=1) * (M55:N55="Y") * 2 ) + SUMPRODUCT( (M$6:N$6=2) * (M55:N55="Y") * 1 ) +SUMPRODUCT( (M$6:N$6=3) * (M55:N55="Y") * 1 ) + SUMPRODUCT( (M$6:N$6=4) * (M55:N55="N") * 1 ) +SUMPRODUCT( (M$6:N$6=5) * (M55:N55="N") * 2 ))
+ (SUMPRODUCT( (X$6:AC$6=1) * (X55:AC55="Y") * 2 ) +SUMPRODUCT( (X$6:AC$6=2) * (X55:AC55="Y") * 1 ) +SUMPRODUCT( (X$6:AC$6=3) * (X55:AC55="Y") * 1 ) +SUMPRODUCT( (X$6:AC$6=4) * (X55:AC55="N") * 1 ) +SUMPRODUCT( (X$6:AC$6=5) * (X55:AC55="N") * 2 ))</f>
        <v>17</v>
      </c>
      <c r="BZ55" s="3">
        <f>COUNTA(M55:N55)+COUNTA(X55:AC55)</f>
        <v>8</v>
      </c>
      <c r="CA55" s="3">
        <f xml:space="preserve"> 5 * (SUMPRODUCT( (O$6:R$6=1)*((O55:R55="Y") + (O55:R55="N")) * 2 ) +SUMPRODUCT( (O$6:R$6=2) * ((O55:R55="Y") + (O55:R55="N")) * 1 ) + SUMPRODUCT( (O$6:R$6=3)*((O55:R55="Y")+(O55:R55="N"))*1 ) +SUMPRODUCT( (O$6:R$6=4 ) * ((O55:R55="Y") + (O55:R55="N")) * 1 )+SUMPRODUCT( (O$6:R$6=5) * ((O55:R55="Y")+(O55:R55="N")) * 2 ))
+1*(SUMPRODUCT( (AD$6:AQ$6=1) * ((AD55:AQ55="Y") + (AD55:AQ55="N")) * 2 ) +SUMPRODUCT( (AD$6:AQ$6=2 ) * ((AD55:AQ55="Y") + (AD55:AQ55="N")) * 1 ) +SUMPRODUCT( (AD$6:AQ$6=3) * ((AD55:AQ55="Y") + (AD55:AQ55="N")) * 1 ) +SUMPRODUCT( (AD$6:AQ$6=4) * ((AD55:AQ55="Y") + (AD55:AQ55="N")) * 1 ) + SUMPRODUCT( (AD$6:AQ$6=5) * ((AD55:AQ55="Y") + (AD55:AQ55="N")) * 2 ))</f>
        <v>40</v>
      </c>
      <c r="CB55" s="3">
        <f xml:space="preserve"> 5 * (SUMPRODUCT( (O$6:R$6=1) * (O55:R55="Y") * 2 ) + SUMPRODUCT( (O$6:R$6=2) * (O55:R55="Y") * 1 ) +SUMPRODUCT( (O$6:R$6=3) * (O55:R55="Y") * 1 ) + SUMPRODUCT( (O$6:R$6=4) * (O55:R55="N") * 1 ) +SUMPRODUCT( (O$6:R$6=5) * (O55:R55="N") * 2 ))
+ (SUMPRODUCT( (AD$6:AQ$6=1) * (AD55:AQ55="Y") * 2 ) +SUMPRODUCT( (AD$6:AQ$6=2) * (AD55:AQ55="Y") * 1 ) +SUMPRODUCT( (AD$6:AQ$6=3) * (AD55:AQ55="Y") * 1 ) +SUMPRODUCT( (AD$6:AQ$6=4) * (AD55:AQ55="N") * 1 ) +SUMPRODUCT( (AD$6:AQ$6=5) * (AD55:AQ55="N") * 2 ))</f>
        <v>30</v>
      </c>
      <c r="CC55" s="3">
        <f>COUNTA(O55:R55)+COUNTA(AD55:AQ55)</f>
        <v>18</v>
      </c>
      <c r="CD55" s="3">
        <f>1*(SUMPRODUCT( (AR$6:AY$6=1) * ((AR55:AY55="Y") + (AR55:AY55="N")) * 2 ) +SUMPRODUCT( (AR$6:AY$6=2 ) * ((AR55:AY55="Y") + (AR55:AY55="N")) * 1 ) +SUMPRODUCT( (AR$6:AY$6=3) * ((AR55:AY55="Y") + (AR55:AY55="N")) * 1 ) +SUMPRODUCT( (AR$6:AY$6=4) * ((AR55:AY55="Y") + (AR55:AY55="N")) * 1 ) + SUMPRODUCT( (AR$6:AY$6=5) * ((AR55:AY55="Y") + (AR55:AY55="N")) * 2 ))</f>
        <v>7</v>
      </c>
      <c r="CE55" s="3">
        <f>(SUMPRODUCT( (AR$6:AY$6=1) * (AR55:AY55="Y") * 2 ) +SUMPRODUCT( (AR$6:AY$6=2) * (AR55:AY55="Y") * 1 ) +SUMPRODUCT( (AR$6:AY$6=3) * (AR55:AY55="Y") * 1 ) +SUMPRODUCT( (AR$6:AY$6=4) * (AR55:AY55="N") * 1 ) +SUMPRODUCT( (AR$6:AY$6=5) * (AR55:AY55="N") * 2 ))</f>
        <v>7</v>
      </c>
      <c r="CF55" s="3">
        <f>COUNTA(AR55:AY55)</f>
        <v>8</v>
      </c>
      <c r="CG55" s="3" cm="1">
        <f t="array" ref="CG55">5*(SUMPRODUCT((S$6=1)*((S55="Y")+(S55="N"))*2)+SUMPRODUCT((S$6=2)*((S55="Y")+(S55="N"))*1)+SUMPRODUCT((S$6=3)*((S55="Y")+(S55="N"))*1)+SUMPRODUCT((S$6=4)*((S55="Y")+(S55="N"))*1)+SUMPRODUCT((S$6=5)*((S55="Y")+(S55="N"))*2))+1*(SUMPRODUCT((AZ$6:BI$6=1)*((AZ55:BI55="Y")+(AZ55:BI55="N"))*2)+SUMPRODUCT((AZ$6:BI$6=2)*((AZ55:BI55="Y")+(AZ55:BI55="N"))*1)+SUMPRODUCT((AZ$6:BI$6=3)*((AZ55:BI55="Y")+(AZ55:BI55="N"))*1)+SUMPRODUCT((AZ$6:BI$6=4)*((AZ55:BI55="Y")+(AZ55:BI55="N"))*1)+SUMPRODUCT((AZ$6:BI$6=5)*((AZ55:BI55="Y")+(AZ55:BI55="N"))*2))</f>
        <v>15</v>
      </c>
      <c r="CH55" s="3" cm="1">
        <f t="array" ref="CH55">5*(SUMPRODUCT((S$6=1)*(S55="Y")*2)+SUMPRODUCT((S$6=2)*(S55="Y")*1)+SUMPRODUCT((S$6=3)*(S55="Y")*1)+SUMPRODUCT((S$6=4)*(S55="N")*1)+SUMPRODUCT((S$6=5)*(S55="N")*2))+(SUMPRODUCT((AZ$6:BI$6=1)*(AZ55:BI55="Y")*2)+SUMPRODUCT((AZ$6:BI$6=2)*(AZ55:BI55="Y")*1)+SUMPRODUCT((AZ$6:BI$6=3)*(AZ55:BI55="Y")*1)+SUMPRODUCT((AZ$6:BI$6=4)*(AZ55:BI55="N")*1)+SUMPRODUCT((AZ$6:BI$6=5)*(AZ55:BI55="N")*2))</f>
        <v>15</v>
      </c>
      <c r="CI55" s="3">
        <f>COUNTA(S55)+COUNTA(AZ55:BI55)</f>
        <v>11</v>
      </c>
      <c r="CJ55" s="3" cm="1">
        <f t="array" ref="CJ55">5*(SUMPRODUCT((T$6:V$6=1)*((T55:V55="Y")+(T55:V55="N"))*2)+SUMPRODUCT((T$6:V$6=2)*((T55:V55="Y")+(T55:V55="N"))*1)+SUMPRODUCT((T$6:V$6=3)*((T55:V55="Y")+(T55:V55="N"))*1)+SUMPRODUCT((T$6:V$6=4)*((T55:V55="Y")+(T55:V55="N"))*1)+SUMPRODUCT((T$6:V$6=5)*((T55:V55="Y")+(T55:V55="N"))*2))+1*(SUMPRODUCT((BJ$6:BQ$6=1)*((BJ55:BQ55="Y")+(BJ55:BQ55="N"))*2)+SUMPRODUCT((BJ$6:BQ$6=2)*((BJ55:BQ55="Y")+(BJ55:BQ55="N"))*1)+SUMPRODUCT((BJ$6:BQ$6=3)*((BJ55:BQ55="Y")+(BJ55:BQ55="N"))*1)+SUMPRODUCT((BJ$6:BQ$6=4)*((BJ55:BQ55="Y")+(BJ55:BQ55="N"))*1)+SUMPRODUCT((BJ$6:BQ$6=5)*((BJ55:BQ55="Y")+(BJ55:BQ55="N"))*2))</f>
        <v>24</v>
      </c>
      <c r="CK55" s="3" cm="1">
        <f t="array" ref="CK55">5*(SUMPRODUCT((T$6:V$6=1)*(T55:V55="Y")*2)+SUMPRODUCT((T$6:V$6=2)*(T55:V55="Y")*1)+SUMPRODUCT((T$6:V$6=3)*(T55:V55="Y")*1)+SUMPRODUCT((T$6:V$6=4)*(T55:V55="N")*1)+SUMPRODUCT((T$6:V$6=5)*(T55:V55="N")*2))+(SUMPRODUCT((BJ$6:BQ$6=1)*(BJ55:BQ55="Y")*2)+SUMPRODUCT((BJ$6:BQ$6=2)*(BJ55:BQ55="Y")*1)+SUMPRODUCT((BJ$6:BQ$6=3)*(BJ55:BQ55="Y")*1)+SUMPRODUCT((BJ$6:BQ$6=4)*(BJ55:BQ55="N")*1)+SUMPRODUCT((BJ$6:BQ$6=5)*(BJ55:BQ55="N")*2))</f>
        <v>24</v>
      </c>
      <c r="CL55" s="3">
        <f t="shared" si="4"/>
        <v>11</v>
      </c>
      <c r="CM55" s="19" t="e">
        <f>SUM(COUNTIF(M55, $H$128)*$H$137)+(COUNTIF(M55, $H$129)*$H$137)+(COUNTIF(#REF!, $H$128)*$H$135)+(COUNTIF(#REF!, $H$129)*$H$135)</f>
        <v>#REF!</v>
      </c>
      <c r="CN55" s="19" t="e">
        <f>SUM(COUNTIF(M55, $H$128)*$H$137)+(COUNTIF(#REF!, $H$128)*$H$135)</f>
        <v>#REF!</v>
      </c>
      <c r="CO55" s="19">
        <f>COUNTA(M55)+COUNTA(#REF!)</f>
        <v>2</v>
      </c>
      <c r="CP55" s="19" t="e">
        <f>SUM(COUNTIF(M55, $H$128)*$H$137)+(COUNTIF(M55, $H$129)*$H$137)+(COUNTIF(#REF!, $H$128)*$H$135)+(COUNTIF(#REF!, $H$129)*$H$135)</f>
        <v>#REF!</v>
      </c>
      <c r="CQ55" s="19" t="e">
        <f>SUM(COUNTIF(M55, $H$128)*$H$137)+(COUNTIF(#REF!, $H$128)*$H$135)</f>
        <v>#REF!</v>
      </c>
      <c r="CR55" s="19">
        <f>COUNTA(M55)+COUNTA(#REF!)</f>
        <v>2</v>
      </c>
    </row>
    <row r="56" spans="1:96" ht="15.75" customHeight="1" thickBot="1" x14ac:dyDescent="0.25">
      <c r="A56" s="14">
        <f t="shared" si="8"/>
        <v>90.099009900990097</v>
      </c>
      <c r="B56" s="14">
        <f t="shared" si="5"/>
        <v>100</v>
      </c>
      <c r="C56" s="14">
        <f t="shared" si="6"/>
        <v>74.358974358974365</v>
      </c>
      <c r="D56" s="14">
        <f t="shared" si="7"/>
        <v>100</v>
      </c>
      <c r="E56" s="14">
        <f t="shared" si="1"/>
        <v>100</v>
      </c>
      <c r="F56" s="14">
        <f t="shared" si="2"/>
        <v>100</v>
      </c>
      <c r="G56" s="14"/>
      <c r="H56" s="3" t="s">
        <v>41</v>
      </c>
      <c r="I56" s="3" t="s">
        <v>155</v>
      </c>
      <c r="J56" s="3" t="s">
        <v>156</v>
      </c>
      <c r="K56" s="17" t="s">
        <v>87</v>
      </c>
      <c r="L56" s="18" t="s">
        <v>45</v>
      </c>
      <c r="M56" s="3" t="s">
        <v>46</v>
      </c>
      <c r="N56" s="3" t="s">
        <v>46</v>
      </c>
      <c r="O56" s="3" t="s">
        <v>46</v>
      </c>
      <c r="P56" s="3" t="s">
        <v>46</v>
      </c>
      <c r="Q56" s="3" t="s">
        <v>46</v>
      </c>
      <c r="R56" s="3" t="s">
        <v>46</v>
      </c>
      <c r="S56" s="3" t="s">
        <v>46</v>
      </c>
      <c r="T56" s="3" t="s">
        <v>46</v>
      </c>
      <c r="U56" s="3" t="s">
        <v>46</v>
      </c>
      <c r="V56" s="3" t="s">
        <v>46</v>
      </c>
      <c r="W56" s="3" t="s">
        <v>46</v>
      </c>
      <c r="X56" s="3" t="s">
        <v>46</v>
      </c>
      <c r="Y56" s="3" t="s">
        <v>46</v>
      </c>
      <c r="Z56" s="3" t="s">
        <v>46</v>
      </c>
      <c r="AA56" s="3" t="s">
        <v>46</v>
      </c>
      <c r="AB56" s="3" t="s">
        <v>46</v>
      </c>
      <c r="AC56" s="3" t="s">
        <v>46</v>
      </c>
      <c r="AD56" s="3" t="s">
        <v>46</v>
      </c>
      <c r="AE56" s="3" t="s">
        <v>46</v>
      </c>
      <c r="AF56" s="3" t="s">
        <v>46</v>
      </c>
      <c r="AG56" s="3" t="s">
        <v>58</v>
      </c>
      <c r="AH56" s="3" t="s">
        <v>46</v>
      </c>
      <c r="AI56" s="3" t="s">
        <v>46</v>
      </c>
      <c r="AJ56" s="3" t="s">
        <v>46</v>
      </c>
      <c r="AK56" s="3" t="s">
        <v>46</v>
      </c>
      <c r="AL56" s="3" t="s">
        <v>46</v>
      </c>
      <c r="AM56" s="3" t="s">
        <v>46</v>
      </c>
      <c r="AN56" s="3" t="s">
        <v>46</v>
      </c>
      <c r="AO56" s="3" t="s">
        <v>46</v>
      </c>
      <c r="AP56" s="3" t="s">
        <v>46</v>
      </c>
      <c r="AQ56" s="3" t="s">
        <v>46</v>
      </c>
      <c r="AR56" s="3" t="s">
        <v>46</v>
      </c>
      <c r="AS56" s="3" t="s">
        <v>46</v>
      </c>
      <c r="AT56" s="3" t="s">
        <v>46</v>
      </c>
      <c r="AU56" s="3" t="s">
        <v>46</v>
      </c>
      <c r="AV56" s="3" t="s">
        <v>46</v>
      </c>
      <c r="AW56" s="3" t="s">
        <v>46</v>
      </c>
      <c r="AX56" s="3" t="s">
        <v>46</v>
      </c>
      <c r="AY56" s="3" t="s">
        <v>46</v>
      </c>
      <c r="AZ56" s="3" t="s">
        <v>46</v>
      </c>
      <c r="BA56" s="3" t="s">
        <v>58</v>
      </c>
      <c r="BB56" s="3" t="s">
        <v>58</v>
      </c>
      <c r="BC56" s="3" t="s">
        <v>46</v>
      </c>
      <c r="BD56" s="3" t="s">
        <v>46</v>
      </c>
      <c r="BE56" s="3" t="s">
        <v>46</v>
      </c>
      <c r="BF56" s="3" t="s">
        <v>46</v>
      </c>
      <c r="BG56" s="3" t="s">
        <v>46</v>
      </c>
      <c r="BH56" s="3" t="s">
        <v>46</v>
      </c>
      <c r="BI56" s="3" t="s">
        <v>46</v>
      </c>
      <c r="BJ56" s="3" t="s">
        <v>46</v>
      </c>
      <c r="BK56" s="3" t="s">
        <v>46</v>
      </c>
      <c r="BL56" s="3" t="s">
        <v>46</v>
      </c>
      <c r="BM56" s="3" t="s">
        <v>46</v>
      </c>
      <c r="BN56" s="3" t="s">
        <v>46</v>
      </c>
      <c r="BO56" s="3" t="s">
        <v>46</v>
      </c>
      <c r="BP56" s="3" t="s">
        <v>46</v>
      </c>
      <c r="BQ56" s="3" t="s">
        <v>46</v>
      </c>
      <c r="BR56" s="3" t="s">
        <v>46</v>
      </c>
      <c r="BS56" s="3" cm="1">
        <f t="array" ref="BS56" xml:space="preserve"> 5 * (SUMPRODUCT( (M$6:V$6=1)*((M56:V56="Y") + (M56:V56="N")) * 2 ) +SUMPRODUCT( (M$6:V$6=2) * ((M56:V56="Y") + (M56:V56="N")) * 1 ) + SUMPRODUCT( (M$6:V$6=3)*((M56:V56="Y")+(M56:V56="N"))*1 ) +SUMPRODUCT( (M$6:V$6=4 ) * ((M56:V56="Y") + (M56:V56="N")) * 1 )+SUMPRODUCT( (M$6:V$6=5) * ((M56:V56="Y")+(M56:V56="N")) * 2 ))+1*(SUMPRODUCT( (X$6:BQ$6=1) * ((X56:BQ56="Y") + (X56:BQ56="N")) * 2 ) +SUMPRODUCT( (X$6:BQ$6=2 ) * ((X56:BQ56="Y") + (X56:BQ56="N")) * 1 ) +SUMPRODUCT( (X$6:BQ$6=3) * ((X56:BQ56="Y") + (X56:BQ56="N")) * 1 ) +SUMPRODUCT( (X$6:BQ$6=4) * ((X56:BQ56="Y") + (X56:BQ56="N")) * 1 ) + SUMPRODUCT( (X$6:BQ$6=5) * ((X56:BQ56="Y") + (X56:BQ56="N")) * 2 ))</f>
        <v>101</v>
      </c>
      <c r="BT56" s="3" cm="1">
        <f t="array" ref="BT56" xml:space="preserve"> 5 * (SUMPRODUCT( (M$6:V$6=1) * (M56:V56="Y") * 2 ) + SUMPRODUCT( (M$6:V$6=2) * (M56:V56="Y") * 1 ) +SUMPRODUCT( (M$6:V$6=3) * (M56:V56="Y") * 1 ) + SUMPRODUCT( (M$6:V$6=4) * (M56:V56="N") * 1 ) +SUMPRODUCT( (M$6:V$6=5) * (M56:V56="N") * 2 ))
+ (SUMPRODUCT( (X$6:BQ$6=1) * (X56:BQ56="Y") * 2 ) +SUMPRODUCT( (X$6:BQ$6=2) * (X56:BQ56="Y") * 1 ) +SUMPRODUCT( (X$6:BQ$6=3) * (X56:BQ56="Y") * 1 ) +SUMPRODUCT( (X$6:BQ$6=4) * (X56:BQ56="N") * 1 ) +SUMPRODUCT( (X$6:BQ$6=5) * (X56:BQ56="N") * 2 ))</f>
        <v>91</v>
      </c>
      <c r="BU56" s="3">
        <f t="shared" si="3"/>
        <v>3</v>
      </c>
      <c r="BV56" s="3">
        <f t="shared" si="9"/>
        <v>1</v>
      </c>
      <c r="BX56" s="3">
        <f xml:space="preserve"> 5 * (SUMPRODUCT( (M$6:N$6=1)*((M56:N56="Y") + (M56:N56="N")) * 2 ) +SUMPRODUCT( (M$6:N$6=2) * ((M56:N56="Y") + (M56:N56="N")) * 1 ) + SUMPRODUCT( (M$6:N$6=3)*((M56:N56="Y")+(M56:N56="N"))*1 ) +SUMPRODUCT( (M$6:N$6=4 ) * ((M56:N56="Y") + (M56:N56="N")) * 1 )+SUMPRODUCT( (M$6:N$6=5) * ((M56:N56="Y")+(M56:N56="N")) * 2 ))+1*(SUMPRODUCT( (X$6:AC$6=1) * ((X56:AC56="Y") + (X56:AC56="N")) * 2 ) +SUMPRODUCT( (X$6:AC$6=2 ) * ((X56:AC56="Y") + (X56:AC56="N")) * 1 ) +SUMPRODUCT( (X$6:AC$6=3) * ((X56:AC56="Y") + (X56:AC56="N")) * 1 ) +SUMPRODUCT( (X$6:AC$6=4) * ((X56:AC56="Y") + (X56:AC56="N")) * 1 ) + SUMPRODUCT( (X$6:AC$6=5) * ((X56:AC56="Y") + (X56:AC56="N")) * 2 ))</f>
        <v>17</v>
      </c>
      <c r="BY56" s="3">
        <f xml:space="preserve"> 5 * (SUMPRODUCT( (M$6:N$6=1) * (M56:N56="Y") * 2 ) + SUMPRODUCT( (M$6:N$6=2) * (M56:N56="Y") * 1 ) +SUMPRODUCT( (M$6:N$6=3) * (M56:N56="Y") * 1 ) + SUMPRODUCT( (M$6:N$6=4) * (M56:N56="N") * 1 ) +SUMPRODUCT( (M$6:N$6=5) * (M56:N56="N") * 2 ))
+ (SUMPRODUCT( (X$6:AC$6=1) * (X56:AC56="Y") * 2 ) +SUMPRODUCT( (X$6:AC$6=2) * (X56:AC56="Y") * 1 ) +SUMPRODUCT( (X$6:AC$6=3) * (X56:AC56="Y") * 1 ) +SUMPRODUCT( (X$6:AC$6=4) * (X56:AC56="N") * 1 ) +SUMPRODUCT( (X$6:AC$6=5) * (X56:AC56="N") * 2 ))</f>
        <v>17</v>
      </c>
      <c r="BZ56" s="3">
        <f>COUNTA(M56:N56)+COUNTA(X56:AC56)</f>
        <v>8</v>
      </c>
      <c r="CA56" s="3">
        <f xml:space="preserve"> 5 * (SUMPRODUCT( (O$6:R$6=1)*((O56:R56="Y") + (O56:R56="N")) * 2 ) +SUMPRODUCT( (O$6:R$6=2) * ((O56:R56="Y") + (O56:R56="N")) * 1 ) + SUMPRODUCT( (O$6:R$6=3)*((O56:R56="Y")+(O56:R56="N"))*1 ) +SUMPRODUCT( (O$6:R$6=4 ) * ((O56:R56="Y") + (O56:R56="N")) * 1 )+SUMPRODUCT( (O$6:R$6=5) * ((O56:R56="Y")+(O56:R56="N")) * 2 ))
+1*(SUMPRODUCT( (AD$6:AQ$6=1) * ((AD56:AQ56="Y") + (AD56:AQ56="N")) * 2 ) +SUMPRODUCT( (AD$6:AQ$6=2 ) * ((AD56:AQ56="Y") + (AD56:AQ56="N")) * 1 ) +SUMPRODUCT( (AD$6:AQ$6=3) * ((AD56:AQ56="Y") + (AD56:AQ56="N")) * 1 ) +SUMPRODUCT( (AD$6:AQ$6=4) * ((AD56:AQ56="Y") + (AD56:AQ56="N")) * 1 ) + SUMPRODUCT( (AD$6:AQ$6=5) * ((AD56:AQ56="Y") + (AD56:AQ56="N")) * 2 ))</f>
        <v>39</v>
      </c>
      <c r="CB56" s="3">
        <f xml:space="preserve"> 5 * (SUMPRODUCT( (O$6:R$6=1) * (O56:R56="Y") * 2 ) + SUMPRODUCT( (O$6:R$6=2) * (O56:R56="Y") * 1 ) +SUMPRODUCT( (O$6:R$6=3) * (O56:R56="Y") * 1 ) + SUMPRODUCT( (O$6:R$6=4) * (O56:R56="N") * 1 ) +SUMPRODUCT( (O$6:R$6=5) * (O56:R56="N") * 2 ))
+ (SUMPRODUCT( (AD$6:AQ$6=1) * (AD56:AQ56="Y") * 2 ) +SUMPRODUCT( (AD$6:AQ$6=2) * (AD56:AQ56="Y") * 1 ) +SUMPRODUCT( (AD$6:AQ$6=3) * (AD56:AQ56="Y") * 1 ) +SUMPRODUCT( (AD$6:AQ$6=4) * (AD56:AQ56="N") * 1 ) +SUMPRODUCT( (AD$6:AQ$6=5) * (AD56:AQ56="N") * 2 ))</f>
        <v>29</v>
      </c>
      <c r="CC56" s="3">
        <f>COUNTA(O56:R56)+COUNTA(AD56:AQ56)</f>
        <v>18</v>
      </c>
      <c r="CD56" s="3">
        <f>1*(SUMPRODUCT( (AR$6:AY$6=1) * ((AR56:AY56="Y") + (AR56:AY56="N")) * 2 ) +SUMPRODUCT( (AR$6:AY$6=2 ) * ((AR56:AY56="Y") + (AR56:AY56="N")) * 1 ) +SUMPRODUCT( (AR$6:AY$6=3) * ((AR56:AY56="Y") + (AR56:AY56="N")) * 1 ) +SUMPRODUCT( (AR$6:AY$6=4) * ((AR56:AY56="Y") + (AR56:AY56="N")) * 1 ) + SUMPRODUCT( (AR$6:AY$6=5) * ((AR56:AY56="Y") + (AR56:AY56="N")) * 2 ))</f>
        <v>8</v>
      </c>
      <c r="CE56" s="3">
        <f>(SUMPRODUCT( (AR$6:AY$6=1) * (AR56:AY56="Y") * 2 ) +SUMPRODUCT( (AR$6:AY$6=2) * (AR56:AY56="Y") * 1 ) +SUMPRODUCT( (AR$6:AY$6=3) * (AR56:AY56="Y") * 1 ) +SUMPRODUCT( (AR$6:AY$6=4) * (AR56:AY56="N") * 1 ) +SUMPRODUCT( (AR$6:AY$6=5) * (AR56:AY56="N") * 2 ))</f>
        <v>8</v>
      </c>
      <c r="CF56" s="3">
        <f>COUNTA(AR56:AY56)</f>
        <v>8</v>
      </c>
      <c r="CG56" s="3" cm="1">
        <f t="array" ref="CG56">5*(SUMPRODUCT((S$6=1)*((S56="Y")+(S56="N"))*2)+SUMPRODUCT((S$6=2)*((S56="Y")+(S56="N"))*1)+SUMPRODUCT((S$6=3)*((S56="Y")+(S56="N"))*1)+SUMPRODUCT((S$6=4)*((S56="Y")+(S56="N"))*1)+SUMPRODUCT((S$6=5)*((S56="Y")+(S56="N"))*2))+1*(SUMPRODUCT((AZ$6:BI$6=1)*((AZ56:BI56="Y")+(AZ56:BI56="N"))*2)+SUMPRODUCT((AZ$6:BI$6=2)*((AZ56:BI56="Y")+(AZ56:BI56="N"))*1)+SUMPRODUCT((AZ$6:BI$6=3)*((AZ56:BI56="Y")+(AZ56:BI56="N"))*1)+SUMPRODUCT((AZ$6:BI$6=4)*((AZ56:BI56="Y")+(AZ56:BI56="N"))*1)+SUMPRODUCT((AZ$6:BI$6=5)*((AZ56:BI56="Y")+(AZ56:BI56="N"))*2))</f>
        <v>13</v>
      </c>
      <c r="CH56" s="3" cm="1">
        <f t="array" ref="CH56">5*(SUMPRODUCT((S$6=1)*(S56="Y")*2)+SUMPRODUCT((S$6=2)*(S56="Y")*1)+SUMPRODUCT((S$6=3)*(S56="Y")*1)+SUMPRODUCT((S$6=4)*(S56="N")*1)+SUMPRODUCT((S$6=5)*(S56="N")*2))+(SUMPRODUCT((AZ$6:BI$6=1)*(AZ56:BI56="Y")*2)+SUMPRODUCT((AZ$6:BI$6=2)*(AZ56:BI56="Y")*1)+SUMPRODUCT((AZ$6:BI$6=3)*(AZ56:BI56="Y")*1)+SUMPRODUCT((AZ$6:BI$6=4)*(AZ56:BI56="N")*1)+SUMPRODUCT((AZ$6:BI$6=5)*(AZ56:BI56="N")*2))</f>
        <v>13</v>
      </c>
      <c r="CI56" s="3">
        <f>COUNTA(S56)+COUNTA(AZ56:BI56)</f>
        <v>11</v>
      </c>
      <c r="CJ56" s="3" cm="1">
        <f t="array" ref="CJ56">5*(SUMPRODUCT((T$6:V$6=1)*((T56:V56="Y")+(T56:V56="N"))*2)+SUMPRODUCT((T$6:V$6=2)*((T56:V56="Y")+(T56:V56="N"))*1)+SUMPRODUCT((T$6:V$6=3)*((T56:V56="Y")+(T56:V56="N"))*1)+SUMPRODUCT((T$6:V$6=4)*((T56:V56="Y")+(T56:V56="N"))*1)+SUMPRODUCT((T$6:V$6=5)*((T56:V56="Y")+(T56:V56="N"))*2))+1*(SUMPRODUCT((BJ$6:BQ$6=1)*((BJ56:BQ56="Y")+(BJ56:BQ56="N"))*2)+SUMPRODUCT((BJ$6:BQ$6=2)*((BJ56:BQ56="Y")+(BJ56:BQ56="N"))*1)+SUMPRODUCT((BJ$6:BQ$6=3)*((BJ56:BQ56="Y")+(BJ56:BQ56="N"))*1)+SUMPRODUCT((BJ$6:BQ$6=4)*((BJ56:BQ56="Y")+(BJ56:BQ56="N"))*1)+SUMPRODUCT((BJ$6:BQ$6=5)*((BJ56:BQ56="Y")+(BJ56:BQ56="N"))*2))</f>
        <v>24</v>
      </c>
      <c r="CK56" s="3" cm="1">
        <f t="array" ref="CK56">5*(SUMPRODUCT((T$6:V$6=1)*(T56:V56="Y")*2)+SUMPRODUCT((T$6:V$6=2)*(T56:V56="Y")*1)+SUMPRODUCT((T$6:V$6=3)*(T56:V56="Y")*1)+SUMPRODUCT((T$6:V$6=4)*(T56:V56="N")*1)+SUMPRODUCT((T$6:V$6=5)*(T56:V56="N")*2))+(SUMPRODUCT((BJ$6:BQ$6=1)*(BJ56:BQ56="Y")*2)+SUMPRODUCT((BJ$6:BQ$6=2)*(BJ56:BQ56="Y")*1)+SUMPRODUCT((BJ$6:BQ$6=3)*(BJ56:BQ56="Y")*1)+SUMPRODUCT((BJ$6:BQ$6=4)*(BJ56:BQ56="N")*1)+SUMPRODUCT((BJ$6:BQ$6=5)*(BJ56:BQ56="N")*2))</f>
        <v>24</v>
      </c>
      <c r="CL56" s="3">
        <f t="shared" si="4"/>
        <v>11</v>
      </c>
      <c r="CM56" s="19" t="e">
        <f>SUM(COUNTIF(M56, $H$128)*$H$137)+(COUNTIF(M56, $H$129)*$H$137)+(COUNTIF(#REF!, $H$128)*$H$135)+(COUNTIF(#REF!, $H$129)*$H$135)</f>
        <v>#REF!</v>
      </c>
      <c r="CN56" s="19" t="e">
        <f>SUM(COUNTIF(M56, $H$128)*$H$137)+(COUNTIF(#REF!, $H$128)*$H$135)</f>
        <v>#REF!</v>
      </c>
      <c r="CO56" s="19">
        <f>COUNTA(M56)+COUNTA(#REF!)</f>
        <v>2</v>
      </c>
      <c r="CP56" s="19" t="e">
        <f>SUM(COUNTIF(M56, $H$128)*$H$137)+(COUNTIF(M56, $H$129)*$H$137)+(COUNTIF(#REF!, $H$128)*$H$135)+(COUNTIF(#REF!, $H$129)*$H$135)</f>
        <v>#REF!</v>
      </c>
      <c r="CQ56" s="19" t="e">
        <f>SUM(COUNTIF(M56, $H$128)*$H$137)+(COUNTIF(#REF!, $H$128)*$H$135)</f>
        <v>#REF!</v>
      </c>
      <c r="CR56" s="19">
        <f>COUNTA(M56)+COUNTA(#REF!)</f>
        <v>2</v>
      </c>
    </row>
    <row r="57" spans="1:96" ht="15.75" customHeight="1" thickBot="1" x14ac:dyDescent="0.25">
      <c r="A57" s="14">
        <f t="shared" si="8"/>
        <v>89.795918367346943</v>
      </c>
      <c r="B57" s="14">
        <f t="shared" si="5"/>
        <v>100</v>
      </c>
      <c r="C57" s="14">
        <f t="shared" si="6"/>
        <v>74.358974358974365</v>
      </c>
      <c r="D57" s="14">
        <f t="shared" si="7"/>
        <v>100</v>
      </c>
      <c r="E57" s="14">
        <f t="shared" si="1"/>
        <v>100</v>
      </c>
      <c r="F57" s="14">
        <f t="shared" si="2"/>
        <v>100</v>
      </c>
      <c r="G57" s="14"/>
      <c r="H57" s="3" t="s">
        <v>41</v>
      </c>
      <c r="I57" s="3" t="s">
        <v>157</v>
      </c>
      <c r="J57" s="3" t="s">
        <v>158</v>
      </c>
      <c r="K57" s="17" t="s">
        <v>141</v>
      </c>
      <c r="L57" s="18" t="s">
        <v>45</v>
      </c>
      <c r="M57" s="3" t="s">
        <v>58</v>
      </c>
      <c r="N57" s="3" t="s">
        <v>46</v>
      </c>
      <c r="O57" s="3" t="s">
        <v>46</v>
      </c>
      <c r="P57" s="3" t="s">
        <v>46</v>
      </c>
      <c r="Q57" s="3" t="s">
        <v>46</v>
      </c>
      <c r="R57" s="3" t="s">
        <v>46</v>
      </c>
      <c r="S57" s="3" t="s">
        <v>46</v>
      </c>
      <c r="T57" s="3" t="s">
        <v>46</v>
      </c>
      <c r="U57" s="3" t="s">
        <v>46</v>
      </c>
      <c r="V57" s="3" t="s">
        <v>46</v>
      </c>
      <c r="W57" s="3" t="s">
        <v>46</v>
      </c>
      <c r="X57" s="3" t="s">
        <v>46</v>
      </c>
      <c r="Y57" s="3" t="s">
        <v>46</v>
      </c>
      <c r="Z57" s="3" t="s">
        <v>46</v>
      </c>
      <c r="AA57" s="3" t="s">
        <v>46</v>
      </c>
      <c r="AB57" s="3" t="s">
        <v>46</v>
      </c>
      <c r="AC57" s="3" t="s">
        <v>46</v>
      </c>
      <c r="AD57" s="3" t="s">
        <v>46</v>
      </c>
      <c r="AE57" s="3" t="s">
        <v>46</v>
      </c>
      <c r="AF57" s="3" t="s">
        <v>46</v>
      </c>
      <c r="AG57" s="3" t="s">
        <v>58</v>
      </c>
      <c r="AH57" s="3" t="s">
        <v>46</v>
      </c>
      <c r="AI57" s="3" t="s">
        <v>46</v>
      </c>
      <c r="AJ57" s="3" t="s">
        <v>46</v>
      </c>
      <c r="AK57" s="3" t="s">
        <v>46</v>
      </c>
      <c r="AL57" s="3" t="s">
        <v>46</v>
      </c>
      <c r="AM57" s="3" t="s">
        <v>46</v>
      </c>
      <c r="AN57" s="3" t="s">
        <v>46</v>
      </c>
      <c r="AO57" s="3" t="s">
        <v>46</v>
      </c>
      <c r="AP57" s="3" t="s">
        <v>46</v>
      </c>
      <c r="AQ57" s="3" t="s">
        <v>46</v>
      </c>
      <c r="AR57" s="3" t="s">
        <v>46</v>
      </c>
      <c r="AS57" s="3" t="s">
        <v>46</v>
      </c>
      <c r="AT57" s="3" t="s">
        <v>46</v>
      </c>
      <c r="AU57" s="3" t="s">
        <v>46</v>
      </c>
      <c r="AV57" s="3" t="s">
        <v>46</v>
      </c>
      <c r="AW57" s="3" t="s">
        <v>46</v>
      </c>
      <c r="AX57" s="3" t="s">
        <v>46</v>
      </c>
      <c r="AY57" s="3" t="s">
        <v>46</v>
      </c>
      <c r="AZ57" s="3" t="s">
        <v>46</v>
      </c>
      <c r="BA57" s="3" t="s">
        <v>46</v>
      </c>
      <c r="BB57" s="3" t="s">
        <v>46</v>
      </c>
      <c r="BC57" s="3" t="s">
        <v>46</v>
      </c>
      <c r="BD57" s="3" t="s">
        <v>46</v>
      </c>
      <c r="BE57" s="3" t="s">
        <v>46</v>
      </c>
      <c r="BF57" s="3" t="s">
        <v>46</v>
      </c>
      <c r="BG57" s="3" t="s">
        <v>46</v>
      </c>
      <c r="BH57" s="3" t="s">
        <v>46</v>
      </c>
      <c r="BI57" s="3" t="s">
        <v>46</v>
      </c>
      <c r="BJ57" s="3" t="s">
        <v>46</v>
      </c>
      <c r="BK57" s="3" t="s">
        <v>46</v>
      </c>
      <c r="BL57" s="3" t="s">
        <v>46</v>
      </c>
      <c r="BM57" s="3" t="s">
        <v>46</v>
      </c>
      <c r="BN57" s="3" t="s">
        <v>46</v>
      </c>
      <c r="BO57" s="3" t="s">
        <v>46</v>
      </c>
      <c r="BP57" s="3" t="s">
        <v>46</v>
      </c>
      <c r="BQ57" s="3" t="s">
        <v>46</v>
      </c>
      <c r="BR57" s="3" t="s">
        <v>46</v>
      </c>
      <c r="BS57" s="3" cm="1">
        <f t="array" ref="BS57" xml:space="preserve"> 5 * (SUMPRODUCT( (M$6:V$6=1)*((M57:V57="Y") + (M57:V57="N")) * 2 ) +SUMPRODUCT( (M$6:V$6=2) * ((M57:V57="Y") + (M57:V57="N")) * 1 ) + SUMPRODUCT( (M$6:V$6=3)*((M57:V57="Y")+(M57:V57="N"))*1 ) +SUMPRODUCT( (M$6:V$6=4 ) * ((M57:V57="Y") + (M57:V57="N")) * 1 )+SUMPRODUCT( (M$6:V$6=5) * ((M57:V57="Y")+(M57:V57="N")) * 2 ))+1*(SUMPRODUCT( (X$6:BQ$6=1) * ((X57:BQ57="Y") + (X57:BQ57="N")) * 2 ) +SUMPRODUCT( (X$6:BQ$6=2 ) * ((X57:BQ57="Y") + (X57:BQ57="N")) * 1 ) +SUMPRODUCT( (X$6:BQ$6=3) * ((X57:BQ57="Y") + (X57:BQ57="N")) * 1 ) +SUMPRODUCT( (X$6:BQ$6=4) * ((X57:BQ57="Y") + (X57:BQ57="N")) * 1 ) + SUMPRODUCT( (X$6:BQ$6=5) * ((X57:BQ57="Y") + (X57:BQ57="N")) * 2 ))</f>
        <v>98</v>
      </c>
      <c r="BT57" s="3" cm="1">
        <f t="array" ref="BT57" xml:space="preserve"> 5 * (SUMPRODUCT( (M$6:V$6=1) * (M57:V57="Y") * 2 ) + SUMPRODUCT( (M$6:V$6=2) * (M57:V57="Y") * 1 ) +SUMPRODUCT( (M$6:V$6=3) * (M57:V57="Y") * 1 ) + SUMPRODUCT( (M$6:V$6=4) * (M57:V57="N") * 1 ) +SUMPRODUCT( (M$6:V$6=5) * (M57:V57="N") * 2 ))
+ (SUMPRODUCT( (X$6:BQ$6=1) * (X57:BQ57="Y") * 2 ) +SUMPRODUCT( (X$6:BQ$6=2) * (X57:BQ57="Y") * 1 ) +SUMPRODUCT( (X$6:BQ$6=3) * (X57:BQ57="Y") * 1 ) +SUMPRODUCT( (X$6:BQ$6=4) * (X57:BQ57="N") * 1 ) +SUMPRODUCT( (X$6:BQ$6=5) * (X57:BQ57="N") * 2 ))</f>
        <v>88</v>
      </c>
      <c r="BU57" s="3">
        <f t="shared" si="3"/>
        <v>6</v>
      </c>
      <c r="BV57" s="3">
        <f t="shared" si="9"/>
        <v>1</v>
      </c>
      <c r="BX57" s="3">
        <f xml:space="preserve"> 5 * (SUMPRODUCT( (M$6:N$6=1)*((M57:N57="Y") + (M57:N57="N")) * 2 ) +SUMPRODUCT( (M$6:N$6=2) * ((M57:N57="Y") + (M57:N57="N")) * 1 ) + SUMPRODUCT( (M$6:N$6=3)*((M57:N57="Y")+(M57:N57="N"))*1 ) +SUMPRODUCT( (M$6:N$6=4 ) * ((M57:N57="Y") + (M57:N57="N")) * 1 )+SUMPRODUCT( (M$6:N$6=5) * ((M57:N57="Y")+(M57:N57="N")) * 2 ))+1*(SUMPRODUCT( (X$6:AC$6=1) * ((X57:AC57="Y") + (X57:AC57="N")) * 2 ) +SUMPRODUCT( (X$6:AC$6=2 ) * ((X57:AC57="Y") + (X57:AC57="N")) * 1 ) +SUMPRODUCT( (X$6:AC$6=3) * ((X57:AC57="Y") + (X57:AC57="N")) * 1 ) +SUMPRODUCT( (X$6:AC$6=4) * ((X57:AC57="Y") + (X57:AC57="N")) * 1 ) + SUMPRODUCT( (X$6:AC$6=5) * ((X57:AC57="Y") + (X57:AC57="N")) * 2 ))</f>
        <v>12</v>
      </c>
      <c r="BY57" s="3">
        <f xml:space="preserve"> 5 * (SUMPRODUCT( (M$6:N$6=1) * (M57:N57="Y") * 2 ) + SUMPRODUCT( (M$6:N$6=2) * (M57:N57="Y") * 1 ) +SUMPRODUCT( (M$6:N$6=3) * (M57:N57="Y") * 1 ) + SUMPRODUCT( (M$6:N$6=4) * (M57:N57="N") * 1 ) +SUMPRODUCT( (M$6:N$6=5) * (M57:N57="N") * 2 ))
+ (SUMPRODUCT( (X$6:AC$6=1) * (X57:AC57="Y") * 2 ) +SUMPRODUCT( (X$6:AC$6=2) * (X57:AC57="Y") * 1 ) +SUMPRODUCT( (X$6:AC$6=3) * (X57:AC57="Y") * 1 ) +SUMPRODUCT( (X$6:AC$6=4) * (X57:AC57="N") * 1 ) +SUMPRODUCT( (X$6:AC$6=5) * (X57:AC57="N") * 2 ))</f>
        <v>12</v>
      </c>
      <c r="BZ57" s="3">
        <f>COUNTA(M57:N57)+COUNTA(X57:AC57)</f>
        <v>8</v>
      </c>
      <c r="CA57" s="3">
        <f xml:space="preserve"> 5 * (SUMPRODUCT( (O$6:R$6=1)*((O57:R57="Y") + (O57:R57="N")) * 2 ) +SUMPRODUCT( (O$6:R$6=2) * ((O57:R57="Y") + (O57:R57="N")) * 1 ) + SUMPRODUCT( (O$6:R$6=3)*((O57:R57="Y")+(O57:R57="N"))*1 ) +SUMPRODUCT( (O$6:R$6=4 ) * ((O57:R57="Y") + (O57:R57="N")) * 1 )+SUMPRODUCT( (O$6:R$6=5) * ((O57:R57="Y")+(O57:R57="N")) * 2 ))
+1*(SUMPRODUCT( (AD$6:AQ$6=1) * ((AD57:AQ57="Y") + (AD57:AQ57="N")) * 2 ) +SUMPRODUCT( (AD$6:AQ$6=2 ) * ((AD57:AQ57="Y") + (AD57:AQ57="N")) * 1 ) +SUMPRODUCT( (AD$6:AQ$6=3) * ((AD57:AQ57="Y") + (AD57:AQ57="N")) * 1 ) +SUMPRODUCT( (AD$6:AQ$6=4) * ((AD57:AQ57="Y") + (AD57:AQ57="N")) * 1 ) + SUMPRODUCT( (AD$6:AQ$6=5) * ((AD57:AQ57="Y") + (AD57:AQ57="N")) * 2 ))</f>
        <v>39</v>
      </c>
      <c r="CB57" s="3">
        <f xml:space="preserve"> 5 * (SUMPRODUCT( (O$6:R$6=1) * (O57:R57="Y") * 2 ) + SUMPRODUCT( (O$6:R$6=2) * (O57:R57="Y") * 1 ) +SUMPRODUCT( (O$6:R$6=3) * (O57:R57="Y") * 1 ) + SUMPRODUCT( (O$6:R$6=4) * (O57:R57="N") * 1 ) +SUMPRODUCT( (O$6:R$6=5) * (O57:R57="N") * 2 ))
+ (SUMPRODUCT( (AD$6:AQ$6=1) * (AD57:AQ57="Y") * 2 ) +SUMPRODUCT( (AD$6:AQ$6=2) * (AD57:AQ57="Y") * 1 ) +SUMPRODUCT( (AD$6:AQ$6=3) * (AD57:AQ57="Y") * 1 ) +SUMPRODUCT( (AD$6:AQ$6=4) * (AD57:AQ57="N") * 1 ) +SUMPRODUCT( (AD$6:AQ$6=5) * (AD57:AQ57="N") * 2 ))</f>
        <v>29</v>
      </c>
      <c r="CC57" s="3">
        <f>COUNTA(O57:R57)+COUNTA(AD57:AQ57)</f>
        <v>18</v>
      </c>
      <c r="CD57" s="3">
        <f>1*(SUMPRODUCT( (AR$6:AY$6=1) * ((AR57:AY57="Y") + (AR57:AY57="N")) * 2 ) +SUMPRODUCT( (AR$6:AY$6=2 ) * ((AR57:AY57="Y") + (AR57:AY57="N")) * 1 ) +SUMPRODUCT( (AR$6:AY$6=3) * ((AR57:AY57="Y") + (AR57:AY57="N")) * 1 ) +SUMPRODUCT( (AR$6:AY$6=4) * ((AR57:AY57="Y") + (AR57:AY57="N")) * 1 ) + SUMPRODUCT( (AR$6:AY$6=5) * ((AR57:AY57="Y") + (AR57:AY57="N")) * 2 ))</f>
        <v>8</v>
      </c>
      <c r="CE57" s="3">
        <f>(SUMPRODUCT( (AR$6:AY$6=1) * (AR57:AY57="Y") * 2 ) +SUMPRODUCT( (AR$6:AY$6=2) * (AR57:AY57="Y") * 1 ) +SUMPRODUCT( (AR$6:AY$6=3) * (AR57:AY57="Y") * 1 ) +SUMPRODUCT( (AR$6:AY$6=4) * (AR57:AY57="N") * 1 ) +SUMPRODUCT( (AR$6:AY$6=5) * (AR57:AY57="N") * 2 ))</f>
        <v>8</v>
      </c>
      <c r="CF57" s="3">
        <f>COUNTA(AR57:AY57)</f>
        <v>8</v>
      </c>
      <c r="CG57" s="3" cm="1">
        <f t="array" ref="CG57">5*(SUMPRODUCT((S$6=1)*((S57="Y")+(S57="N"))*2)+SUMPRODUCT((S$6=2)*((S57="Y")+(S57="N"))*1)+SUMPRODUCT((S$6=3)*((S57="Y")+(S57="N"))*1)+SUMPRODUCT((S$6=4)*((S57="Y")+(S57="N"))*1)+SUMPRODUCT((S$6=5)*((S57="Y")+(S57="N"))*2))+1*(SUMPRODUCT((AZ$6:BI$6=1)*((AZ57:BI57="Y")+(AZ57:BI57="N"))*2)+SUMPRODUCT((AZ$6:BI$6=2)*((AZ57:BI57="Y")+(AZ57:BI57="N"))*1)+SUMPRODUCT((AZ$6:BI$6=3)*((AZ57:BI57="Y")+(AZ57:BI57="N"))*1)+SUMPRODUCT((AZ$6:BI$6=4)*((AZ57:BI57="Y")+(AZ57:BI57="N"))*1)+SUMPRODUCT((AZ$6:BI$6=5)*((AZ57:BI57="Y")+(AZ57:BI57="N"))*2))</f>
        <v>15</v>
      </c>
      <c r="CH57" s="3" cm="1">
        <f t="array" ref="CH57">5*(SUMPRODUCT((S$6=1)*(S57="Y")*2)+SUMPRODUCT((S$6=2)*(S57="Y")*1)+SUMPRODUCT((S$6=3)*(S57="Y")*1)+SUMPRODUCT((S$6=4)*(S57="N")*1)+SUMPRODUCT((S$6=5)*(S57="N")*2))+(SUMPRODUCT((AZ$6:BI$6=1)*(AZ57:BI57="Y")*2)+SUMPRODUCT((AZ$6:BI$6=2)*(AZ57:BI57="Y")*1)+SUMPRODUCT((AZ$6:BI$6=3)*(AZ57:BI57="Y")*1)+SUMPRODUCT((AZ$6:BI$6=4)*(AZ57:BI57="N")*1)+SUMPRODUCT((AZ$6:BI$6=5)*(AZ57:BI57="N")*2))</f>
        <v>15</v>
      </c>
      <c r="CI57" s="3">
        <f>COUNTA(S57)+COUNTA(AZ57:BI57)</f>
        <v>11</v>
      </c>
      <c r="CJ57" s="3" cm="1">
        <f t="array" ref="CJ57">5*(SUMPRODUCT((T$6:V$6=1)*((T57:V57="Y")+(T57:V57="N"))*2)+SUMPRODUCT((T$6:V$6=2)*((T57:V57="Y")+(T57:V57="N"))*1)+SUMPRODUCT((T$6:V$6=3)*((T57:V57="Y")+(T57:V57="N"))*1)+SUMPRODUCT((T$6:V$6=4)*((T57:V57="Y")+(T57:V57="N"))*1)+SUMPRODUCT((T$6:V$6=5)*((T57:V57="Y")+(T57:V57="N"))*2))+1*(SUMPRODUCT((BJ$6:BQ$6=1)*((BJ57:BQ57="Y")+(BJ57:BQ57="N"))*2)+SUMPRODUCT((BJ$6:BQ$6=2)*((BJ57:BQ57="Y")+(BJ57:BQ57="N"))*1)+SUMPRODUCT((BJ$6:BQ$6=3)*((BJ57:BQ57="Y")+(BJ57:BQ57="N"))*1)+SUMPRODUCT((BJ$6:BQ$6=4)*((BJ57:BQ57="Y")+(BJ57:BQ57="N"))*1)+SUMPRODUCT((BJ$6:BQ$6=5)*((BJ57:BQ57="Y")+(BJ57:BQ57="N"))*2))</f>
        <v>24</v>
      </c>
      <c r="CK57" s="3" cm="1">
        <f t="array" ref="CK57">5*(SUMPRODUCT((T$6:V$6=1)*(T57:V57="Y")*2)+SUMPRODUCT((T$6:V$6=2)*(T57:V57="Y")*1)+SUMPRODUCT((T$6:V$6=3)*(T57:V57="Y")*1)+SUMPRODUCT((T$6:V$6=4)*(T57:V57="N")*1)+SUMPRODUCT((T$6:V$6=5)*(T57:V57="N")*2))+(SUMPRODUCT((BJ$6:BQ$6=1)*(BJ57:BQ57="Y")*2)+SUMPRODUCT((BJ$6:BQ$6=2)*(BJ57:BQ57="Y")*1)+SUMPRODUCT((BJ$6:BQ$6=3)*(BJ57:BQ57="Y")*1)+SUMPRODUCT((BJ$6:BQ$6=4)*(BJ57:BQ57="N")*1)+SUMPRODUCT((BJ$6:BQ$6=5)*(BJ57:BQ57="N")*2))</f>
        <v>24</v>
      </c>
      <c r="CL57" s="3">
        <f t="shared" si="4"/>
        <v>11</v>
      </c>
      <c r="CM57" s="19" t="e">
        <f>SUM(COUNTIF(M57, $H$128)*$H$137)+(COUNTIF(M57, $H$129)*$H$137)+(COUNTIF(#REF!, $H$128)*$H$135)+(COUNTIF(#REF!, $H$129)*$H$135)</f>
        <v>#REF!</v>
      </c>
      <c r="CN57" s="19" t="e">
        <f>SUM(COUNTIF(M57, $H$128)*$H$137)+(COUNTIF(#REF!, $H$128)*$H$135)</f>
        <v>#REF!</v>
      </c>
      <c r="CO57" s="19">
        <f>COUNTA(M57)+COUNTA(#REF!)</f>
        <v>2</v>
      </c>
      <c r="CP57" s="19" t="e">
        <f>SUM(COUNTIF(M57, $H$128)*$H$137)+(COUNTIF(M57, $H$129)*$H$137)+(COUNTIF(#REF!, $H$128)*$H$135)+(COUNTIF(#REF!, $H$129)*$H$135)</f>
        <v>#REF!</v>
      </c>
      <c r="CQ57" s="19" t="e">
        <f>SUM(COUNTIF(M57, $H$128)*$H$137)+(COUNTIF(#REF!, $H$128)*$H$135)</f>
        <v>#REF!</v>
      </c>
      <c r="CR57" s="19">
        <f>COUNTA(M57)+COUNTA(#REF!)</f>
        <v>2</v>
      </c>
    </row>
    <row r="58" spans="1:96" ht="15.75" customHeight="1" thickBot="1" x14ac:dyDescent="0.25">
      <c r="A58" s="14">
        <f t="shared" si="8"/>
        <v>90.384615384615387</v>
      </c>
      <c r="B58" s="14">
        <f t="shared" si="5"/>
        <v>100</v>
      </c>
      <c r="C58" s="14">
        <f t="shared" si="6"/>
        <v>75</v>
      </c>
      <c r="D58" s="14">
        <f t="shared" si="7"/>
        <v>100</v>
      </c>
      <c r="E58" s="14">
        <f t="shared" si="1"/>
        <v>100</v>
      </c>
      <c r="F58" s="14">
        <f t="shared" si="2"/>
        <v>100</v>
      </c>
      <c r="G58" s="14"/>
      <c r="H58" s="3" t="s">
        <v>41</v>
      </c>
      <c r="I58" s="3" t="s">
        <v>159</v>
      </c>
      <c r="J58" s="3" t="s">
        <v>48</v>
      </c>
      <c r="K58" s="17" t="s">
        <v>149</v>
      </c>
      <c r="L58" s="18" t="s">
        <v>45</v>
      </c>
      <c r="M58" s="3" t="s">
        <v>46</v>
      </c>
      <c r="N58" s="3" t="s">
        <v>46</v>
      </c>
      <c r="O58" s="3" t="s">
        <v>46</v>
      </c>
      <c r="P58" s="3" t="s">
        <v>46</v>
      </c>
      <c r="Q58" s="3" t="s">
        <v>46</v>
      </c>
      <c r="R58" s="3" t="s">
        <v>46</v>
      </c>
      <c r="S58" s="3" t="s">
        <v>46</v>
      </c>
      <c r="T58" s="3" t="s">
        <v>46</v>
      </c>
      <c r="U58" s="3" t="s">
        <v>46</v>
      </c>
      <c r="V58" s="3" t="s">
        <v>46</v>
      </c>
      <c r="W58" s="3" t="s">
        <v>46</v>
      </c>
      <c r="X58" s="3" t="s">
        <v>46</v>
      </c>
      <c r="Y58" s="3" t="s">
        <v>46</v>
      </c>
      <c r="Z58" s="3" t="s">
        <v>46</v>
      </c>
      <c r="AA58" s="3" t="s">
        <v>46</v>
      </c>
      <c r="AB58" s="3" t="s">
        <v>46</v>
      </c>
      <c r="AC58" s="3" t="s">
        <v>46</v>
      </c>
      <c r="AD58" s="3" t="s">
        <v>46</v>
      </c>
      <c r="AE58" s="3" t="s">
        <v>46</v>
      </c>
      <c r="AF58" s="3" t="s">
        <v>46</v>
      </c>
      <c r="AG58" s="3" t="s">
        <v>46</v>
      </c>
      <c r="AH58" s="3" t="s">
        <v>46</v>
      </c>
      <c r="AI58" s="3" t="s">
        <v>46</v>
      </c>
      <c r="AJ58" s="3" t="s">
        <v>46</v>
      </c>
      <c r="AK58" s="3" t="s">
        <v>46</v>
      </c>
      <c r="AL58" s="3" t="s">
        <v>46</v>
      </c>
      <c r="AM58" s="3" t="s">
        <v>46</v>
      </c>
      <c r="AN58" s="3" t="s">
        <v>46</v>
      </c>
      <c r="AO58" s="3" t="s">
        <v>46</v>
      </c>
      <c r="AP58" s="3" t="s">
        <v>46</v>
      </c>
      <c r="AQ58" s="3" t="s">
        <v>46</v>
      </c>
      <c r="AR58" s="3" t="s">
        <v>46</v>
      </c>
      <c r="AS58" s="3" t="s">
        <v>46</v>
      </c>
      <c r="AT58" s="3" t="s">
        <v>46</v>
      </c>
      <c r="AU58" s="3" t="s">
        <v>46</v>
      </c>
      <c r="AV58" s="3" t="s">
        <v>46</v>
      </c>
      <c r="AW58" s="3" t="s">
        <v>46</v>
      </c>
      <c r="AX58" s="3" t="s">
        <v>46</v>
      </c>
      <c r="AY58" s="3" t="s">
        <v>46</v>
      </c>
      <c r="AZ58" s="3" t="s">
        <v>46</v>
      </c>
      <c r="BA58" s="3" t="s">
        <v>46</v>
      </c>
      <c r="BB58" s="3" t="s">
        <v>46</v>
      </c>
      <c r="BC58" s="3" t="s">
        <v>46</v>
      </c>
      <c r="BD58" s="3" t="s">
        <v>46</v>
      </c>
      <c r="BE58" s="3" t="s">
        <v>46</v>
      </c>
      <c r="BF58" s="3" t="s">
        <v>46</v>
      </c>
      <c r="BG58" s="3" t="s">
        <v>46</v>
      </c>
      <c r="BH58" s="3" t="s">
        <v>46</v>
      </c>
      <c r="BI58" s="3" t="s">
        <v>46</v>
      </c>
      <c r="BJ58" s="3" t="s">
        <v>46</v>
      </c>
      <c r="BK58" s="3" t="s">
        <v>46</v>
      </c>
      <c r="BL58" s="3" t="s">
        <v>46</v>
      </c>
      <c r="BM58" s="3" t="s">
        <v>46</v>
      </c>
      <c r="BN58" s="3" t="s">
        <v>46</v>
      </c>
      <c r="BO58" s="3" t="s">
        <v>46</v>
      </c>
      <c r="BP58" s="3" t="s">
        <v>46</v>
      </c>
      <c r="BQ58" s="3" t="s">
        <v>46</v>
      </c>
      <c r="BR58" s="3" t="s">
        <v>46</v>
      </c>
      <c r="BS58" s="3" cm="1">
        <f t="array" ref="BS58" xml:space="preserve"> 5 * (SUMPRODUCT( (M$6:V$6=1)*((M58:V58="Y") + (M58:V58="N")) * 2 ) +SUMPRODUCT( (M$6:V$6=2) * ((M58:V58="Y") + (M58:V58="N")) * 1 ) + SUMPRODUCT( (M$6:V$6=3)*((M58:V58="Y")+(M58:V58="N"))*1 ) +SUMPRODUCT( (M$6:V$6=4 ) * ((M58:V58="Y") + (M58:V58="N")) * 1 )+SUMPRODUCT( (M$6:V$6=5) * ((M58:V58="Y")+(M58:V58="N")) * 2 ))+1*(SUMPRODUCT( (X$6:BQ$6=1) * ((X58:BQ58="Y") + (X58:BQ58="N")) * 2 ) +SUMPRODUCT( (X$6:BQ$6=2 ) * ((X58:BQ58="Y") + (X58:BQ58="N")) * 1 ) +SUMPRODUCT( (X$6:BQ$6=3) * ((X58:BQ58="Y") + (X58:BQ58="N")) * 1 ) +SUMPRODUCT( (X$6:BQ$6=4) * ((X58:BQ58="Y") + (X58:BQ58="N")) * 1 ) + SUMPRODUCT( (X$6:BQ$6=5) * ((X58:BQ58="Y") + (X58:BQ58="N")) * 2 ))</f>
        <v>104</v>
      </c>
      <c r="BT58" s="3" cm="1">
        <f t="array" ref="BT58" xml:space="preserve"> 5 * (SUMPRODUCT( (M$6:V$6=1) * (M58:V58="Y") * 2 ) + SUMPRODUCT( (M$6:V$6=2) * (M58:V58="Y") * 1 ) +SUMPRODUCT( (M$6:V$6=3) * (M58:V58="Y") * 1 ) + SUMPRODUCT( (M$6:V$6=4) * (M58:V58="N") * 1 ) +SUMPRODUCT( (M$6:V$6=5) * (M58:V58="N") * 2 ))
+ (SUMPRODUCT( (X$6:BQ$6=1) * (X58:BQ58="Y") * 2 ) +SUMPRODUCT( (X$6:BQ$6=2) * (X58:BQ58="Y") * 1 ) +SUMPRODUCT( (X$6:BQ$6=3) * (X58:BQ58="Y") * 1 ) +SUMPRODUCT( (X$6:BQ$6=4) * (X58:BQ58="N") * 1 ) +SUMPRODUCT( (X$6:BQ$6=5) * (X58:BQ58="N") * 2 ))</f>
        <v>94</v>
      </c>
      <c r="BU58" s="3">
        <f t="shared" si="3"/>
        <v>0</v>
      </c>
      <c r="BV58" s="3">
        <f t="shared" si="9"/>
        <v>1</v>
      </c>
      <c r="BX58" s="3">
        <f xml:space="preserve"> 5 * (SUMPRODUCT( (M$6:N$6=1)*((M58:N58="Y") + (M58:N58="N")) * 2 ) +SUMPRODUCT( (M$6:N$6=2) * ((M58:N58="Y") + (M58:N58="N")) * 1 ) + SUMPRODUCT( (M$6:N$6=3)*((M58:N58="Y")+(M58:N58="N"))*1 ) +SUMPRODUCT( (M$6:N$6=4 ) * ((M58:N58="Y") + (M58:N58="N")) * 1 )+SUMPRODUCT( (M$6:N$6=5) * ((M58:N58="Y")+(M58:N58="N")) * 2 ))+1*(SUMPRODUCT( (X$6:AC$6=1) * ((X58:AC58="Y") + (X58:AC58="N")) * 2 ) +SUMPRODUCT( (X$6:AC$6=2 ) * ((X58:AC58="Y") + (X58:AC58="N")) * 1 ) +SUMPRODUCT( (X$6:AC$6=3) * ((X58:AC58="Y") + (X58:AC58="N")) * 1 ) +SUMPRODUCT( (X$6:AC$6=4) * ((X58:AC58="Y") + (X58:AC58="N")) * 1 ) + SUMPRODUCT( (X$6:AC$6=5) * ((X58:AC58="Y") + (X58:AC58="N")) * 2 ))</f>
        <v>17</v>
      </c>
      <c r="BY58" s="3">
        <f xml:space="preserve"> 5 * (SUMPRODUCT( (M$6:N$6=1) * (M58:N58="Y") * 2 ) + SUMPRODUCT( (M$6:N$6=2) * (M58:N58="Y") * 1 ) +SUMPRODUCT( (M$6:N$6=3) * (M58:N58="Y") * 1 ) + SUMPRODUCT( (M$6:N$6=4) * (M58:N58="N") * 1 ) +SUMPRODUCT( (M$6:N$6=5) * (M58:N58="N") * 2 ))
+ (SUMPRODUCT( (X$6:AC$6=1) * (X58:AC58="Y") * 2 ) +SUMPRODUCT( (X$6:AC$6=2) * (X58:AC58="Y") * 1 ) +SUMPRODUCT( (X$6:AC$6=3) * (X58:AC58="Y") * 1 ) +SUMPRODUCT( (X$6:AC$6=4) * (X58:AC58="N") * 1 ) +SUMPRODUCT( (X$6:AC$6=5) * (X58:AC58="N") * 2 ))</f>
        <v>17</v>
      </c>
      <c r="BZ58" s="3">
        <f>COUNTA(M58:N58)+COUNTA(X58:AC58)</f>
        <v>8</v>
      </c>
      <c r="CA58" s="3">
        <f xml:space="preserve"> 5 * (SUMPRODUCT( (O$6:R$6=1)*((O58:R58="Y") + (O58:R58="N")) * 2 ) +SUMPRODUCT( (O$6:R$6=2) * ((O58:R58="Y") + (O58:R58="N")) * 1 ) + SUMPRODUCT( (O$6:R$6=3)*((O58:R58="Y")+(O58:R58="N"))*1 ) +SUMPRODUCT( (O$6:R$6=4 ) * ((O58:R58="Y") + (O58:R58="N")) * 1 )+SUMPRODUCT( (O$6:R$6=5) * ((O58:R58="Y")+(O58:R58="N")) * 2 ))
+1*(SUMPRODUCT( (AD$6:AQ$6=1) * ((AD58:AQ58="Y") + (AD58:AQ58="N")) * 2 ) +SUMPRODUCT( (AD$6:AQ$6=2 ) * ((AD58:AQ58="Y") + (AD58:AQ58="N")) * 1 ) +SUMPRODUCT( (AD$6:AQ$6=3) * ((AD58:AQ58="Y") + (AD58:AQ58="N")) * 1 ) +SUMPRODUCT( (AD$6:AQ$6=4) * ((AD58:AQ58="Y") + (AD58:AQ58="N")) * 1 ) + SUMPRODUCT( (AD$6:AQ$6=5) * ((AD58:AQ58="Y") + (AD58:AQ58="N")) * 2 ))</f>
        <v>40</v>
      </c>
      <c r="CB58" s="3">
        <f xml:space="preserve"> 5 * (SUMPRODUCT( (O$6:R$6=1) * (O58:R58="Y") * 2 ) + SUMPRODUCT( (O$6:R$6=2) * (O58:R58="Y") * 1 ) +SUMPRODUCT( (O$6:R$6=3) * (O58:R58="Y") * 1 ) + SUMPRODUCT( (O$6:R$6=4) * (O58:R58="N") * 1 ) +SUMPRODUCT( (O$6:R$6=5) * (O58:R58="N") * 2 ))
+ (SUMPRODUCT( (AD$6:AQ$6=1) * (AD58:AQ58="Y") * 2 ) +SUMPRODUCT( (AD$6:AQ$6=2) * (AD58:AQ58="Y") * 1 ) +SUMPRODUCT( (AD$6:AQ$6=3) * (AD58:AQ58="Y") * 1 ) +SUMPRODUCT( (AD$6:AQ$6=4) * (AD58:AQ58="N") * 1 ) +SUMPRODUCT( (AD$6:AQ$6=5) * (AD58:AQ58="N") * 2 ))</f>
        <v>30</v>
      </c>
      <c r="CC58" s="3">
        <f>COUNTA(O58:R58)+COUNTA(AD58:AQ58)</f>
        <v>18</v>
      </c>
      <c r="CD58" s="3">
        <f>1*(SUMPRODUCT( (AR$6:AY$6=1) * ((AR58:AY58="Y") + (AR58:AY58="N")) * 2 ) +SUMPRODUCT( (AR$6:AY$6=2 ) * ((AR58:AY58="Y") + (AR58:AY58="N")) * 1 ) +SUMPRODUCT( (AR$6:AY$6=3) * ((AR58:AY58="Y") + (AR58:AY58="N")) * 1 ) +SUMPRODUCT( (AR$6:AY$6=4) * ((AR58:AY58="Y") + (AR58:AY58="N")) * 1 ) + SUMPRODUCT( (AR$6:AY$6=5) * ((AR58:AY58="Y") + (AR58:AY58="N")) * 2 ))</f>
        <v>8</v>
      </c>
      <c r="CE58" s="3">
        <f>(SUMPRODUCT( (AR$6:AY$6=1) * (AR58:AY58="Y") * 2 ) +SUMPRODUCT( (AR$6:AY$6=2) * (AR58:AY58="Y") * 1 ) +SUMPRODUCT( (AR$6:AY$6=3) * (AR58:AY58="Y") * 1 ) +SUMPRODUCT( (AR$6:AY$6=4) * (AR58:AY58="N") * 1 ) +SUMPRODUCT( (AR$6:AY$6=5) * (AR58:AY58="N") * 2 ))</f>
        <v>8</v>
      </c>
      <c r="CF58" s="3">
        <f>COUNTA(AR58:AY58)</f>
        <v>8</v>
      </c>
      <c r="CG58" s="3" cm="1">
        <f t="array" ref="CG58">5*(SUMPRODUCT((S$6=1)*((S58="Y")+(S58="N"))*2)+SUMPRODUCT((S$6=2)*((S58="Y")+(S58="N"))*1)+SUMPRODUCT((S$6=3)*((S58="Y")+(S58="N"))*1)+SUMPRODUCT((S$6=4)*((S58="Y")+(S58="N"))*1)+SUMPRODUCT((S$6=5)*((S58="Y")+(S58="N"))*2))+1*(SUMPRODUCT((AZ$6:BI$6=1)*((AZ58:BI58="Y")+(AZ58:BI58="N"))*2)+SUMPRODUCT((AZ$6:BI$6=2)*((AZ58:BI58="Y")+(AZ58:BI58="N"))*1)+SUMPRODUCT((AZ$6:BI$6=3)*((AZ58:BI58="Y")+(AZ58:BI58="N"))*1)+SUMPRODUCT((AZ$6:BI$6=4)*((AZ58:BI58="Y")+(AZ58:BI58="N"))*1)+SUMPRODUCT((AZ$6:BI$6=5)*((AZ58:BI58="Y")+(AZ58:BI58="N"))*2))</f>
        <v>15</v>
      </c>
      <c r="CH58" s="3" cm="1">
        <f t="array" ref="CH58">5*(SUMPRODUCT((S$6=1)*(S58="Y")*2)+SUMPRODUCT((S$6=2)*(S58="Y")*1)+SUMPRODUCT((S$6=3)*(S58="Y")*1)+SUMPRODUCT((S$6=4)*(S58="N")*1)+SUMPRODUCT((S$6=5)*(S58="N")*2))+(SUMPRODUCT((AZ$6:BI$6=1)*(AZ58:BI58="Y")*2)+SUMPRODUCT((AZ$6:BI$6=2)*(AZ58:BI58="Y")*1)+SUMPRODUCT((AZ$6:BI$6=3)*(AZ58:BI58="Y")*1)+SUMPRODUCT((AZ$6:BI$6=4)*(AZ58:BI58="N")*1)+SUMPRODUCT((AZ$6:BI$6=5)*(AZ58:BI58="N")*2))</f>
        <v>15</v>
      </c>
      <c r="CI58" s="3">
        <f>COUNTA(S58)+COUNTA(AZ58:BI58)</f>
        <v>11</v>
      </c>
      <c r="CJ58" s="3" cm="1">
        <f t="array" ref="CJ58">5*(SUMPRODUCT((T$6:V$6=1)*((T58:V58="Y")+(T58:V58="N"))*2)+SUMPRODUCT((T$6:V$6=2)*((T58:V58="Y")+(T58:V58="N"))*1)+SUMPRODUCT((T$6:V$6=3)*((T58:V58="Y")+(T58:V58="N"))*1)+SUMPRODUCT((T$6:V$6=4)*((T58:V58="Y")+(T58:V58="N"))*1)+SUMPRODUCT((T$6:V$6=5)*((T58:V58="Y")+(T58:V58="N"))*2))+1*(SUMPRODUCT((BJ$6:BQ$6=1)*((BJ58:BQ58="Y")+(BJ58:BQ58="N"))*2)+SUMPRODUCT((BJ$6:BQ$6=2)*((BJ58:BQ58="Y")+(BJ58:BQ58="N"))*1)+SUMPRODUCT((BJ$6:BQ$6=3)*((BJ58:BQ58="Y")+(BJ58:BQ58="N"))*1)+SUMPRODUCT((BJ$6:BQ$6=4)*((BJ58:BQ58="Y")+(BJ58:BQ58="N"))*1)+SUMPRODUCT((BJ$6:BQ$6=5)*((BJ58:BQ58="Y")+(BJ58:BQ58="N"))*2))</f>
        <v>24</v>
      </c>
      <c r="CK58" s="3" cm="1">
        <f t="array" ref="CK58">5*(SUMPRODUCT((T$6:V$6=1)*(T58:V58="Y")*2)+SUMPRODUCT((T$6:V$6=2)*(T58:V58="Y")*1)+SUMPRODUCT((T$6:V$6=3)*(T58:V58="Y")*1)+SUMPRODUCT((T$6:V$6=4)*(T58:V58="N")*1)+SUMPRODUCT((T$6:V$6=5)*(T58:V58="N")*2))+(SUMPRODUCT((BJ$6:BQ$6=1)*(BJ58:BQ58="Y")*2)+SUMPRODUCT((BJ$6:BQ$6=2)*(BJ58:BQ58="Y")*1)+SUMPRODUCT((BJ$6:BQ$6=3)*(BJ58:BQ58="Y")*1)+SUMPRODUCT((BJ$6:BQ$6=4)*(BJ58:BQ58="N")*1)+SUMPRODUCT((BJ$6:BQ$6=5)*(BJ58:BQ58="N")*2))</f>
        <v>24</v>
      </c>
      <c r="CL58" s="3">
        <f t="shared" si="4"/>
        <v>11</v>
      </c>
      <c r="CM58" s="19" t="e">
        <f>SUM(COUNTIF(M58, $H$128)*$H$137)+(COUNTIF(M58, $H$129)*$H$137)+(COUNTIF(#REF!, $H$128)*$H$135)+(COUNTIF(#REF!, $H$129)*$H$135)</f>
        <v>#REF!</v>
      </c>
      <c r="CN58" s="19" t="e">
        <f>SUM(COUNTIF(M58, $H$128)*$H$137)+(COUNTIF(#REF!, $H$128)*$H$135)</f>
        <v>#REF!</v>
      </c>
      <c r="CO58" s="19">
        <f>COUNTA(M58)+COUNTA(#REF!)</f>
        <v>2</v>
      </c>
      <c r="CP58" s="19" t="e">
        <f>SUM(COUNTIF(M58, $H$128)*$H$137)+(COUNTIF(M58, $H$129)*$H$137)+(COUNTIF(#REF!, $H$128)*$H$135)+(COUNTIF(#REF!, $H$129)*$H$135)</f>
        <v>#REF!</v>
      </c>
      <c r="CQ58" s="19" t="e">
        <f>SUM(COUNTIF(M58, $H$128)*$H$137)+(COUNTIF(#REF!, $H$128)*$H$135)</f>
        <v>#REF!</v>
      </c>
      <c r="CR58" s="19">
        <f>COUNTA(M58)+COUNTA(#REF!)</f>
        <v>2</v>
      </c>
    </row>
    <row r="59" spans="1:96" ht="15.75" customHeight="1" thickBot="1" x14ac:dyDescent="0.25">
      <c r="A59" s="14">
        <f t="shared" si="8"/>
        <v>87.5</v>
      </c>
      <c r="B59" s="14">
        <f t="shared" si="5"/>
        <v>100</v>
      </c>
      <c r="C59" s="14">
        <f t="shared" si="6"/>
        <v>68.75</v>
      </c>
      <c r="D59" s="14">
        <f t="shared" si="7"/>
        <v>100</v>
      </c>
      <c r="E59" s="14">
        <f t="shared" si="1"/>
        <v>100</v>
      </c>
      <c r="F59" s="14">
        <f t="shared" si="2"/>
        <v>100</v>
      </c>
      <c r="G59" s="14"/>
      <c r="H59" s="3" t="s">
        <v>41</v>
      </c>
      <c r="I59" s="3" t="s">
        <v>160</v>
      </c>
      <c r="J59" s="3" t="s">
        <v>161</v>
      </c>
      <c r="K59" s="17" t="s">
        <v>61</v>
      </c>
      <c r="L59" s="18" t="s">
        <v>45</v>
      </c>
      <c r="M59" s="3" t="s">
        <v>46</v>
      </c>
      <c r="N59" s="3" t="s">
        <v>46</v>
      </c>
      <c r="O59" s="3" t="s">
        <v>46</v>
      </c>
      <c r="P59" s="3" t="s">
        <v>46</v>
      </c>
      <c r="Q59" s="3" t="s">
        <v>58</v>
      </c>
      <c r="R59" s="3" t="s">
        <v>46</v>
      </c>
      <c r="S59" s="3" t="s">
        <v>46</v>
      </c>
      <c r="T59" s="3" t="s">
        <v>46</v>
      </c>
      <c r="U59" s="3" t="s">
        <v>58</v>
      </c>
      <c r="V59" s="3" t="s">
        <v>58</v>
      </c>
      <c r="W59" s="3" t="s">
        <v>46</v>
      </c>
      <c r="X59" s="3" t="s">
        <v>46</v>
      </c>
      <c r="Y59" s="3" t="s">
        <v>46</v>
      </c>
      <c r="Z59" s="3" t="s">
        <v>46</v>
      </c>
      <c r="AA59" s="3" t="s">
        <v>46</v>
      </c>
      <c r="AB59" s="3" t="s">
        <v>46</v>
      </c>
      <c r="AC59" s="3" t="s">
        <v>46</v>
      </c>
      <c r="AD59" s="3" t="s">
        <v>46</v>
      </c>
      <c r="AE59" s="3" t="s">
        <v>58</v>
      </c>
      <c r="AF59" s="3" t="s">
        <v>46</v>
      </c>
      <c r="AG59" s="3" t="s">
        <v>46</v>
      </c>
      <c r="AH59" s="3" t="s">
        <v>46</v>
      </c>
      <c r="AI59" s="3" t="s">
        <v>46</v>
      </c>
      <c r="AJ59" s="3" t="s">
        <v>58</v>
      </c>
      <c r="AK59" s="3" t="s">
        <v>46</v>
      </c>
      <c r="AL59" s="3" t="s">
        <v>46</v>
      </c>
      <c r="AM59" s="3" t="s">
        <v>46</v>
      </c>
      <c r="AN59" s="3" t="s">
        <v>46</v>
      </c>
      <c r="AO59" s="3" t="s">
        <v>46</v>
      </c>
      <c r="AP59" s="3" t="s">
        <v>46</v>
      </c>
      <c r="AQ59" s="3" t="s">
        <v>58</v>
      </c>
      <c r="AR59" s="3" t="s">
        <v>46</v>
      </c>
      <c r="AS59" s="3" t="s">
        <v>58</v>
      </c>
      <c r="AT59" s="3" t="s">
        <v>46</v>
      </c>
      <c r="AU59" s="3" t="s">
        <v>46</v>
      </c>
      <c r="AV59" s="3" t="s">
        <v>46</v>
      </c>
      <c r="AW59" s="3" t="s">
        <v>46</v>
      </c>
      <c r="AX59" s="3" t="s">
        <v>46</v>
      </c>
      <c r="AY59" s="3" t="s">
        <v>58</v>
      </c>
      <c r="AZ59" s="3" t="s">
        <v>46</v>
      </c>
      <c r="BA59" s="3" t="s">
        <v>46</v>
      </c>
      <c r="BB59" s="3" t="s">
        <v>58</v>
      </c>
      <c r="BC59" s="3" t="s">
        <v>46</v>
      </c>
      <c r="BD59" s="3" t="s">
        <v>46</v>
      </c>
      <c r="BE59" s="3" t="s">
        <v>46</v>
      </c>
      <c r="BF59" s="3" t="s">
        <v>58</v>
      </c>
      <c r="BG59" s="3" t="s">
        <v>58</v>
      </c>
      <c r="BH59" s="3" t="s">
        <v>46</v>
      </c>
      <c r="BI59" s="3" t="s">
        <v>46</v>
      </c>
      <c r="BJ59" s="3" t="s">
        <v>46</v>
      </c>
      <c r="BK59" s="3" t="s">
        <v>46</v>
      </c>
      <c r="BL59" s="3" t="s">
        <v>46</v>
      </c>
      <c r="BM59" s="3" t="s">
        <v>46</v>
      </c>
      <c r="BN59" s="3" t="s">
        <v>46</v>
      </c>
      <c r="BO59" s="3" t="s">
        <v>46</v>
      </c>
      <c r="BP59" s="3" t="s">
        <v>46</v>
      </c>
      <c r="BQ59" s="3" t="s">
        <v>58</v>
      </c>
      <c r="BR59" s="3" t="s">
        <v>46</v>
      </c>
      <c r="BS59" s="3" cm="1">
        <f t="array" ref="BS59" xml:space="preserve"> 5 * (SUMPRODUCT( (M$6:V$6=1)*((M59:V59="Y") + (M59:V59="N")) * 2 ) +SUMPRODUCT( (M$6:V$6=2) * ((M59:V59="Y") + (M59:V59="N")) * 1 ) + SUMPRODUCT( (M$6:V$6=3)*((M59:V59="Y")+(M59:V59="N"))*1 ) +SUMPRODUCT( (M$6:V$6=4 ) * ((M59:V59="Y") + (M59:V59="N")) * 1 )+SUMPRODUCT( (M$6:V$6=5) * ((M59:V59="Y")+(M59:V59="N")) * 2 ))+1*(SUMPRODUCT( (X$6:BQ$6=1) * ((X59:BQ59="Y") + (X59:BQ59="N")) * 2 ) +SUMPRODUCT( (X$6:BQ$6=2 ) * ((X59:BQ59="Y") + (X59:BQ59="N")) * 1 ) +SUMPRODUCT( (X$6:BQ$6=3) * ((X59:BQ59="Y") + (X59:BQ59="N")) * 1 ) +SUMPRODUCT( (X$6:BQ$6=4) * ((X59:BQ59="Y") + (X59:BQ59="N")) * 1 ) + SUMPRODUCT( (X$6:BQ$6=5) * ((X59:BQ59="Y") + (X59:BQ59="N")) * 2 ))</f>
        <v>80</v>
      </c>
      <c r="BT59" s="3" cm="1">
        <f t="array" ref="BT59" xml:space="preserve"> 5 * (SUMPRODUCT( (M$6:V$6=1) * (M59:V59="Y") * 2 ) + SUMPRODUCT( (M$6:V$6=2) * (M59:V59="Y") * 1 ) +SUMPRODUCT( (M$6:V$6=3) * (M59:V59="Y") * 1 ) + SUMPRODUCT( (M$6:V$6=4) * (M59:V59="N") * 1 ) +SUMPRODUCT( (M$6:V$6=5) * (M59:V59="N") * 2 ))
+ (SUMPRODUCT( (X$6:BQ$6=1) * (X59:BQ59="Y") * 2 ) +SUMPRODUCT( (X$6:BQ$6=2) * (X59:BQ59="Y") * 1 ) +SUMPRODUCT( (X$6:BQ$6=3) * (X59:BQ59="Y") * 1 ) +SUMPRODUCT( (X$6:BQ$6=4) * (X59:BQ59="N") * 1 ) +SUMPRODUCT( (X$6:BQ$6=5) * (X59:BQ59="N") * 2 ))</f>
        <v>70</v>
      </c>
      <c r="BU59" s="3">
        <f t="shared" si="3"/>
        <v>24</v>
      </c>
      <c r="BV59" s="3">
        <f t="shared" si="9"/>
        <v>1</v>
      </c>
      <c r="BX59" s="3">
        <f xml:space="preserve"> 5 * (SUMPRODUCT( (M$6:N$6=1)*((M59:N59="Y") + (M59:N59="N")) * 2 ) +SUMPRODUCT( (M$6:N$6=2) * ((M59:N59="Y") + (M59:N59="N")) * 1 ) + SUMPRODUCT( (M$6:N$6=3)*((M59:N59="Y")+(M59:N59="N"))*1 ) +SUMPRODUCT( (M$6:N$6=4 ) * ((M59:N59="Y") + (M59:N59="N")) * 1 )+SUMPRODUCT( (M$6:N$6=5) * ((M59:N59="Y")+(M59:N59="N")) * 2 ))+1*(SUMPRODUCT( (X$6:AC$6=1) * ((X59:AC59="Y") + (X59:AC59="N")) * 2 ) +SUMPRODUCT( (X$6:AC$6=2 ) * ((X59:AC59="Y") + (X59:AC59="N")) * 1 ) +SUMPRODUCT( (X$6:AC$6=3) * ((X59:AC59="Y") + (X59:AC59="N")) * 1 ) +SUMPRODUCT( (X$6:AC$6=4) * ((X59:AC59="Y") + (X59:AC59="N")) * 1 ) + SUMPRODUCT( (X$6:AC$6=5) * ((X59:AC59="Y") + (X59:AC59="N")) * 2 ))</f>
        <v>17</v>
      </c>
      <c r="BY59" s="3">
        <f xml:space="preserve"> 5 * (SUMPRODUCT( (M$6:N$6=1) * (M59:N59="Y") * 2 ) + SUMPRODUCT( (M$6:N$6=2) * (M59:N59="Y") * 1 ) +SUMPRODUCT( (M$6:N$6=3) * (M59:N59="Y") * 1 ) + SUMPRODUCT( (M$6:N$6=4) * (M59:N59="N") * 1 ) +SUMPRODUCT( (M$6:N$6=5) * (M59:N59="N") * 2 ))
+ (SUMPRODUCT( (X$6:AC$6=1) * (X59:AC59="Y") * 2 ) +SUMPRODUCT( (X$6:AC$6=2) * (X59:AC59="Y") * 1 ) +SUMPRODUCT( (X$6:AC$6=3) * (X59:AC59="Y") * 1 ) +SUMPRODUCT( (X$6:AC$6=4) * (X59:AC59="N") * 1 ) +SUMPRODUCT( (X$6:AC$6=5) * (X59:AC59="N") * 2 ))</f>
        <v>17</v>
      </c>
      <c r="BZ59" s="3">
        <f>COUNTA(M59:N59)+COUNTA(X59:AC59)</f>
        <v>8</v>
      </c>
      <c r="CA59" s="3">
        <f xml:space="preserve"> 5 * (SUMPRODUCT( (O$6:R$6=1)*((O59:R59="Y") + (O59:R59="N")) * 2 ) +SUMPRODUCT( (O$6:R$6=2) * ((O59:R59="Y") + (O59:R59="N")) * 1 ) + SUMPRODUCT( (O$6:R$6=3)*((O59:R59="Y")+(O59:R59="N"))*1 ) +SUMPRODUCT( (O$6:R$6=4 ) * ((O59:R59="Y") + (O59:R59="N")) * 1 )+SUMPRODUCT( (O$6:R$6=5) * ((O59:R59="Y")+(O59:R59="N")) * 2 ))
+1*(SUMPRODUCT( (AD$6:AQ$6=1) * ((AD59:AQ59="Y") + (AD59:AQ59="N")) * 2 ) +SUMPRODUCT( (AD$6:AQ$6=2 ) * ((AD59:AQ59="Y") + (AD59:AQ59="N")) * 1 ) +SUMPRODUCT( (AD$6:AQ$6=3) * ((AD59:AQ59="Y") + (AD59:AQ59="N")) * 1 ) +SUMPRODUCT( (AD$6:AQ$6=4) * ((AD59:AQ59="Y") + (AD59:AQ59="N")) * 1 ) + SUMPRODUCT( (AD$6:AQ$6=5) * ((AD59:AQ59="Y") + (AD59:AQ59="N")) * 2 ))</f>
        <v>32</v>
      </c>
      <c r="CB59" s="3">
        <f xml:space="preserve"> 5 * (SUMPRODUCT( (O$6:R$6=1) * (O59:R59="Y") * 2 ) + SUMPRODUCT( (O$6:R$6=2) * (O59:R59="Y") * 1 ) +SUMPRODUCT( (O$6:R$6=3) * (O59:R59="Y") * 1 ) + SUMPRODUCT( (O$6:R$6=4) * (O59:R59="N") * 1 ) +SUMPRODUCT( (O$6:R$6=5) * (O59:R59="N") * 2 ))
+ (SUMPRODUCT( (AD$6:AQ$6=1) * (AD59:AQ59="Y") * 2 ) +SUMPRODUCT( (AD$6:AQ$6=2) * (AD59:AQ59="Y") * 1 ) +SUMPRODUCT( (AD$6:AQ$6=3) * (AD59:AQ59="Y") * 1 ) +SUMPRODUCT( (AD$6:AQ$6=4) * (AD59:AQ59="N") * 1 ) +SUMPRODUCT( (AD$6:AQ$6=5) * (AD59:AQ59="N") * 2 ))</f>
        <v>22</v>
      </c>
      <c r="CC59" s="3">
        <f>COUNTA(O59:R59)+COUNTA(AD59:AQ59)</f>
        <v>18</v>
      </c>
      <c r="CD59" s="3">
        <f>1*(SUMPRODUCT( (AR$6:AY$6=1) * ((AR59:AY59="Y") + (AR59:AY59="N")) * 2 ) +SUMPRODUCT( (AR$6:AY$6=2 ) * ((AR59:AY59="Y") + (AR59:AY59="N")) * 1 ) +SUMPRODUCT( (AR$6:AY$6=3) * ((AR59:AY59="Y") + (AR59:AY59="N")) * 1 ) +SUMPRODUCT( (AR$6:AY$6=4) * ((AR59:AY59="Y") + (AR59:AY59="N")) * 1 ) + SUMPRODUCT( (AR$6:AY$6=5) * ((AR59:AY59="Y") + (AR59:AY59="N")) * 2 ))</f>
        <v>6</v>
      </c>
      <c r="CE59" s="3">
        <f>(SUMPRODUCT( (AR$6:AY$6=1) * (AR59:AY59="Y") * 2 ) +SUMPRODUCT( (AR$6:AY$6=2) * (AR59:AY59="Y") * 1 ) +SUMPRODUCT( (AR$6:AY$6=3) * (AR59:AY59="Y") * 1 ) +SUMPRODUCT( (AR$6:AY$6=4) * (AR59:AY59="N") * 1 ) +SUMPRODUCT( (AR$6:AY$6=5) * (AR59:AY59="N") * 2 ))</f>
        <v>6</v>
      </c>
      <c r="CF59" s="3">
        <f>COUNTA(AR59:AY59)</f>
        <v>8</v>
      </c>
      <c r="CG59" s="3" cm="1">
        <f t="array" ref="CG59">5*(SUMPRODUCT((S$6=1)*((S59="Y")+(S59="N"))*2)+SUMPRODUCT((S$6=2)*((S59="Y")+(S59="N"))*1)+SUMPRODUCT((S$6=3)*((S59="Y")+(S59="N"))*1)+SUMPRODUCT((S$6=4)*((S59="Y")+(S59="N"))*1)+SUMPRODUCT((S$6=5)*((S59="Y")+(S59="N"))*2))+1*(SUMPRODUCT((AZ$6:BI$6=1)*((AZ59:BI59="Y")+(AZ59:BI59="N"))*2)+SUMPRODUCT((AZ$6:BI$6=2)*((AZ59:BI59="Y")+(AZ59:BI59="N"))*1)+SUMPRODUCT((AZ$6:BI$6=3)*((AZ59:BI59="Y")+(AZ59:BI59="N"))*1)+SUMPRODUCT((AZ$6:BI$6=4)*((AZ59:BI59="Y")+(AZ59:BI59="N"))*1)+SUMPRODUCT((AZ$6:BI$6=5)*((AZ59:BI59="Y")+(AZ59:BI59="N"))*2))</f>
        <v>12</v>
      </c>
      <c r="CH59" s="3" cm="1">
        <f t="array" ref="CH59">5*(SUMPRODUCT((S$6=1)*(S59="Y")*2)+SUMPRODUCT((S$6=2)*(S59="Y")*1)+SUMPRODUCT((S$6=3)*(S59="Y")*1)+SUMPRODUCT((S$6=4)*(S59="N")*1)+SUMPRODUCT((S$6=5)*(S59="N")*2))+(SUMPRODUCT((AZ$6:BI$6=1)*(AZ59:BI59="Y")*2)+SUMPRODUCT((AZ$6:BI$6=2)*(AZ59:BI59="Y")*1)+SUMPRODUCT((AZ$6:BI$6=3)*(AZ59:BI59="Y")*1)+SUMPRODUCT((AZ$6:BI$6=4)*(AZ59:BI59="N")*1)+SUMPRODUCT((AZ$6:BI$6=5)*(AZ59:BI59="N")*2))</f>
        <v>12</v>
      </c>
      <c r="CI59" s="3">
        <f>COUNTA(S59)+COUNTA(AZ59:BI59)</f>
        <v>11</v>
      </c>
      <c r="CJ59" s="3" cm="1">
        <f t="array" ref="CJ59">5*(SUMPRODUCT((T$6:V$6=1)*((T59:V59="Y")+(T59:V59="N"))*2)+SUMPRODUCT((T$6:V$6=2)*((T59:V59="Y")+(T59:V59="N"))*1)+SUMPRODUCT((T$6:V$6=3)*((T59:V59="Y")+(T59:V59="N"))*1)+SUMPRODUCT((T$6:V$6=4)*((T59:V59="Y")+(T59:V59="N"))*1)+SUMPRODUCT((T$6:V$6=5)*((T59:V59="Y")+(T59:V59="N"))*2))+1*(SUMPRODUCT((BJ$6:BQ$6=1)*((BJ59:BQ59="Y")+(BJ59:BQ59="N"))*2)+SUMPRODUCT((BJ$6:BQ$6=2)*((BJ59:BQ59="Y")+(BJ59:BQ59="N"))*1)+SUMPRODUCT((BJ$6:BQ$6=3)*((BJ59:BQ59="Y")+(BJ59:BQ59="N"))*1)+SUMPRODUCT((BJ$6:BQ$6=4)*((BJ59:BQ59="Y")+(BJ59:BQ59="N"))*1)+SUMPRODUCT((BJ$6:BQ$6=5)*((BJ59:BQ59="Y")+(BJ59:BQ59="N"))*2))</f>
        <v>13</v>
      </c>
      <c r="CK59" s="3" cm="1">
        <f t="array" ref="CK59">5*(SUMPRODUCT((T$6:V$6=1)*(T59:V59="Y")*2)+SUMPRODUCT((T$6:V$6=2)*(T59:V59="Y")*1)+SUMPRODUCT((T$6:V$6=3)*(T59:V59="Y")*1)+SUMPRODUCT((T$6:V$6=4)*(T59:V59="N")*1)+SUMPRODUCT((T$6:V$6=5)*(T59:V59="N")*2))+(SUMPRODUCT((BJ$6:BQ$6=1)*(BJ59:BQ59="Y")*2)+SUMPRODUCT((BJ$6:BQ$6=2)*(BJ59:BQ59="Y")*1)+SUMPRODUCT((BJ$6:BQ$6=3)*(BJ59:BQ59="Y")*1)+SUMPRODUCT((BJ$6:BQ$6=4)*(BJ59:BQ59="N")*1)+SUMPRODUCT((BJ$6:BQ$6=5)*(BJ59:BQ59="N")*2))</f>
        <v>13</v>
      </c>
      <c r="CL59" s="3">
        <f t="shared" si="4"/>
        <v>11</v>
      </c>
      <c r="CM59" s="19" t="e">
        <f>SUM(COUNTIF(M59, $H$128)*$H$137)+(COUNTIF(M59, $H$129)*$H$137)+(COUNTIF(#REF!, $H$128)*$H$135)+(COUNTIF(#REF!, $H$129)*$H$135)</f>
        <v>#REF!</v>
      </c>
      <c r="CN59" s="19" t="e">
        <f>SUM(COUNTIF(M59, $H$128)*$H$137)+(COUNTIF(#REF!, $H$128)*$H$135)</f>
        <v>#REF!</v>
      </c>
      <c r="CO59" s="19">
        <f>COUNTA(M59)+COUNTA(#REF!)</f>
        <v>2</v>
      </c>
      <c r="CP59" s="19" t="e">
        <f>SUM(COUNTIF(M59, $H$128)*$H$137)+(COUNTIF(M59, $H$129)*$H$137)+(COUNTIF(#REF!, $H$128)*$H$135)+(COUNTIF(#REF!, $H$129)*$H$135)</f>
        <v>#REF!</v>
      </c>
      <c r="CQ59" s="19" t="e">
        <f>SUM(COUNTIF(M59, $H$128)*$H$137)+(COUNTIF(#REF!, $H$128)*$H$135)</f>
        <v>#REF!</v>
      </c>
      <c r="CR59" s="19">
        <f>COUNTA(M59)+COUNTA(#REF!)</f>
        <v>2</v>
      </c>
    </row>
    <row r="60" spans="1:96" ht="15.75" customHeight="1" thickBot="1" x14ac:dyDescent="0.25">
      <c r="A60" s="14">
        <f t="shared" si="8"/>
        <v>89.690721649484544</v>
      </c>
      <c r="B60" s="14">
        <f t="shared" si="5"/>
        <v>100</v>
      </c>
      <c r="C60" s="14">
        <f t="shared" si="6"/>
        <v>73.68421052631578</v>
      </c>
      <c r="D60" s="14">
        <f t="shared" si="7"/>
        <v>100</v>
      </c>
      <c r="E60" s="14">
        <f t="shared" si="1"/>
        <v>100</v>
      </c>
      <c r="F60" s="14">
        <f t="shared" si="2"/>
        <v>100</v>
      </c>
      <c r="G60" s="14"/>
      <c r="H60" s="3" t="s">
        <v>41</v>
      </c>
      <c r="I60" s="3" t="s">
        <v>162</v>
      </c>
      <c r="J60" s="3" t="s">
        <v>163</v>
      </c>
      <c r="K60" s="17" t="s">
        <v>57</v>
      </c>
      <c r="L60" s="18" t="s">
        <v>45</v>
      </c>
      <c r="M60" s="3" t="s">
        <v>46</v>
      </c>
      <c r="N60" s="3" t="s">
        <v>46</v>
      </c>
      <c r="O60" s="3" t="s">
        <v>46</v>
      </c>
      <c r="P60" s="3" t="s">
        <v>46</v>
      </c>
      <c r="Q60" s="3" t="s">
        <v>46</v>
      </c>
      <c r="R60" s="3" t="s">
        <v>46</v>
      </c>
      <c r="S60" s="3" t="s">
        <v>46</v>
      </c>
      <c r="T60" s="3" t="s">
        <v>46</v>
      </c>
      <c r="U60" s="3" t="s">
        <v>46</v>
      </c>
      <c r="V60" s="3" t="s">
        <v>46</v>
      </c>
      <c r="W60" s="3" t="s">
        <v>46</v>
      </c>
      <c r="X60" s="3" t="s">
        <v>46</v>
      </c>
      <c r="Y60" s="3" t="s">
        <v>46</v>
      </c>
      <c r="Z60" s="3" t="s">
        <v>46</v>
      </c>
      <c r="AA60" s="3" t="s">
        <v>46</v>
      </c>
      <c r="AB60" s="3" t="s">
        <v>46</v>
      </c>
      <c r="AC60" s="3" t="s">
        <v>46</v>
      </c>
      <c r="AD60" s="3" t="s">
        <v>46</v>
      </c>
      <c r="AE60" s="3" t="s">
        <v>46</v>
      </c>
      <c r="AF60" s="3" t="s">
        <v>46</v>
      </c>
      <c r="AG60" s="3" t="s">
        <v>46</v>
      </c>
      <c r="AH60" s="3" t="s">
        <v>46</v>
      </c>
      <c r="AI60" s="3" t="s">
        <v>46</v>
      </c>
      <c r="AJ60" s="3" t="s">
        <v>46</v>
      </c>
      <c r="AK60" s="3" t="s">
        <v>46</v>
      </c>
      <c r="AL60" s="3" t="s">
        <v>46</v>
      </c>
      <c r="AM60" s="3" t="s">
        <v>46</v>
      </c>
      <c r="AN60" s="3" t="s">
        <v>58</v>
      </c>
      <c r="AO60" s="3" t="s">
        <v>46</v>
      </c>
      <c r="AP60" s="3" t="s">
        <v>46</v>
      </c>
      <c r="AQ60" s="3" t="s">
        <v>58</v>
      </c>
      <c r="AR60" s="3" t="s">
        <v>58</v>
      </c>
      <c r="AS60" s="3" t="s">
        <v>46</v>
      </c>
      <c r="AT60" s="3" t="s">
        <v>46</v>
      </c>
      <c r="AU60" s="3" t="s">
        <v>46</v>
      </c>
      <c r="AV60" s="3" t="s">
        <v>46</v>
      </c>
      <c r="AW60" s="3" t="s">
        <v>46</v>
      </c>
      <c r="AX60" s="3" t="s">
        <v>46</v>
      </c>
      <c r="AY60" s="3" t="s">
        <v>46</v>
      </c>
      <c r="AZ60" s="3" t="s">
        <v>46</v>
      </c>
      <c r="BA60" s="3" t="s">
        <v>46</v>
      </c>
      <c r="BB60" s="3" t="s">
        <v>58</v>
      </c>
      <c r="BC60" s="3" t="s">
        <v>46</v>
      </c>
      <c r="BD60" s="3" t="s">
        <v>46</v>
      </c>
      <c r="BE60" s="3" t="s">
        <v>46</v>
      </c>
      <c r="BF60" s="3" t="s">
        <v>46</v>
      </c>
      <c r="BG60" s="3" t="s">
        <v>46</v>
      </c>
      <c r="BH60" s="3" t="s">
        <v>58</v>
      </c>
      <c r="BI60" s="3" t="s">
        <v>46</v>
      </c>
      <c r="BJ60" s="3" t="s">
        <v>46</v>
      </c>
      <c r="BK60" s="3" t="s">
        <v>46</v>
      </c>
      <c r="BL60" s="3" t="s">
        <v>46</v>
      </c>
      <c r="BM60" s="3" t="s">
        <v>46</v>
      </c>
      <c r="BN60" s="3" t="s">
        <v>58</v>
      </c>
      <c r="BO60" s="3" t="s">
        <v>46</v>
      </c>
      <c r="BP60" s="3" t="s">
        <v>58</v>
      </c>
      <c r="BQ60" s="3" t="s">
        <v>46</v>
      </c>
      <c r="BR60" s="3" t="s">
        <v>46</v>
      </c>
      <c r="BS60" s="3" cm="1">
        <f t="array" ref="BS60" xml:space="preserve"> 5 * (SUMPRODUCT( (M$6:V$6=1)*((M60:V60="Y") + (M60:V60="N")) * 2 ) +SUMPRODUCT( (M$6:V$6=2) * ((M60:V60="Y") + (M60:V60="N")) * 1 ) + SUMPRODUCT( (M$6:V$6=3)*((M60:V60="Y")+(M60:V60="N"))*1 ) +SUMPRODUCT( (M$6:V$6=4 ) * ((M60:V60="Y") + (M60:V60="N")) * 1 )+SUMPRODUCT( (M$6:V$6=5) * ((M60:V60="Y")+(M60:V60="N")) * 2 ))+1*(SUMPRODUCT( (X$6:BQ$6=1) * ((X60:BQ60="Y") + (X60:BQ60="N")) * 2 ) +SUMPRODUCT( (X$6:BQ$6=2 ) * ((X60:BQ60="Y") + (X60:BQ60="N")) * 1 ) +SUMPRODUCT( (X$6:BQ$6=3) * ((X60:BQ60="Y") + (X60:BQ60="N")) * 1 ) +SUMPRODUCT( (X$6:BQ$6=4) * ((X60:BQ60="Y") + (X60:BQ60="N")) * 1 ) + SUMPRODUCT( (X$6:BQ$6=5) * ((X60:BQ60="Y") + (X60:BQ60="N")) * 2 ))</f>
        <v>97</v>
      </c>
      <c r="BT60" s="3" cm="1">
        <f t="array" ref="BT60" xml:space="preserve"> 5 * (SUMPRODUCT( (M$6:V$6=1) * (M60:V60="Y") * 2 ) + SUMPRODUCT( (M$6:V$6=2) * (M60:V60="Y") * 1 ) +SUMPRODUCT( (M$6:V$6=3) * (M60:V60="Y") * 1 ) + SUMPRODUCT( (M$6:V$6=4) * (M60:V60="N") * 1 ) +SUMPRODUCT( (M$6:V$6=5) * (M60:V60="N") * 2 ))
+ (SUMPRODUCT( (X$6:BQ$6=1) * (X60:BQ60="Y") * 2 ) +SUMPRODUCT( (X$6:BQ$6=2) * (X60:BQ60="Y") * 1 ) +SUMPRODUCT( (X$6:BQ$6=3) * (X60:BQ60="Y") * 1 ) +SUMPRODUCT( (X$6:BQ$6=4) * (X60:BQ60="N") * 1 ) +SUMPRODUCT( (X$6:BQ$6=5) * (X60:BQ60="N") * 2 ))</f>
        <v>87</v>
      </c>
      <c r="BU60" s="3">
        <f t="shared" si="3"/>
        <v>7</v>
      </c>
      <c r="BV60" s="3">
        <f t="shared" si="9"/>
        <v>1</v>
      </c>
      <c r="BX60" s="3">
        <f xml:space="preserve"> 5 * (SUMPRODUCT( (M$6:N$6=1)*((M60:N60="Y") + (M60:N60="N")) * 2 ) +SUMPRODUCT( (M$6:N$6=2) * ((M60:N60="Y") + (M60:N60="N")) * 1 ) + SUMPRODUCT( (M$6:N$6=3)*((M60:N60="Y")+(M60:N60="N"))*1 ) +SUMPRODUCT( (M$6:N$6=4 ) * ((M60:N60="Y") + (M60:N60="N")) * 1 )+SUMPRODUCT( (M$6:N$6=5) * ((M60:N60="Y")+(M60:N60="N")) * 2 ))+1*(SUMPRODUCT( (X$6:AC$6=1) * ((X60:AC60="Y") + (X60:AC60="N")) * 2 ) +SUMPRODUCT( (X$6:AC$6=2 ) * ((X60:AC60="Y") + (X60:AC60="N")) * 1 ) +SUMPRODUCT( (X$6:AC$6=3) * ((X60:AC60="Y") + (X60:AC60="N")) * 1 ) +SUMPRODUCT( (X$6:AC$6=4) * ((X60:AC60="Y") + (X60:AC60="N")) * 1 ) + SUMPRODUCT( (X$6:AC$6=5) * ((X60:AC60="Y") + (X60:AC60="N")) * 2 ))</f>
        <v>17</v>
      </c>
      <c r="BY60" s="3">
        <f xml:space="preserve"> 5 * (SUMPRODUCT( (M$6:N$6=1) * (M60:N60="Y") * 2 ) + SUMPRODUCT( (M$6:N$6=2) * (M60:N60="Y") * 1 ) +SUMPRODUCT( (M$6:N$6=3) * (M60:N60="Y") * 1 ) + SUMPRODUCT( (M$6:N$6=4) * (M60:N60="N") * 1 ) +SUMPRODUCT( (M$6:N$6=5) * (M60:N60="N") * 2 ))
+ (SUMPRODUCT( (X$6:AC$6=1) * (X60:AC60="Y") * 2 ) +SUMPRODUCT( (X$6:AC$6=2) * (X60:AC60="Y") * 1 ) +SUMPRODUCT( (X$6:AC$6=3) * (X60:AC60="Y") * 1 ) +SUMPRODUCT( (X$6:AC$6=4) * (X60:AC60="N") * 1 ) +SUMPRODUCT( (X$6:AC$6=5) * (X60:AC60="N") * 2 ))</f>
        <v>17</v>
      </c>
      <c r="BZ60" s="3">
        <f>COUNTA(M60:N60)+COUNTA(X60:AC60)</f>
        <v>8</v>
      </c>
      <c r="CA60" s="3">
        <f xml:space="preserve"> 5 * (SUMPRODUCT( (O$6:R$6=1)*((O60:R60="Y") + (O60:R60="N")) * 2 ) +SUMPRODUCT( (O$6:R$6=2) * ((O60:R60="Y") + (O60:R60="N")) * 1 ) + SUMPRODUCT( (O$6:R$6=3)*((O60:R60="Y")+(O60:R60="N"))*1 ) +SUMPRODUCT( (O$6:R$6=4 ) * ((O60:R60="Y") + (O60:R60="N")) * 1 )+SUMPRODUCT( (O$6:R$6=5) * ((O60:R60="Y")+(O60:R60="N")) * 2 ))
+1*(SUMPRODUCT( (AD$6:AQ$6=1) * ((AD60:AQ60="Y") + (AD60:AQ60="N")) * 2 ) +SUMPRODUCT( (AD$6:AQ$6=2 ) * ((AD60:AQ60="Y") + (AD60:AQ60="N")) * 1 ) +SUMPRODUCT( (AD$6:AQ$6=3) * ((AD60:AQ60="Y") + (AD60:AQ60="N")) * 1 ) +SUMPRODUCT( (AD$6:AQ$6=4) * ((AD60:AQ60="Y") + (AD60:AQ60="N")) * 1 ) + SUMPRODUCT( (AD$6:AQ$6=5) * ((AD60:AQ60="Y") + (AD60:AQ60="N")) * 2 ))</f>
        <v>38</v>
      </c>
      <c r="CB60" s="3">
        <f xml:space="preserve"> 5 * (SUMPRODUCT( (O$6:R$6=1) * (O60:R60="Y") * 2 ) + SUMPRODUCT( (O$6:R$6=2) * (O60:R60="Y") * 1 ) +SUMPRODUCT( (O$6:R$6=3) * (O60:R60="Y") * 1 ) + SUMPRODUCT( (O$6:R$6=4) * (O60:R60="N") * 1 ) +SUMPRODUCT( (O$6:R$6=5) * (O60:R60="N") * 2 ))
+ (SUMPRODUCT( (AD$6:AQ$6=1) * (AD60:AQ60="Y") * 2 ) +SUMPRODUCT( (AD$6:AQ$6=2) * (AD60:AQ60="Y") * 1 ) +SUMPRODUCT( (AD$6:AQ$6=3) * (AD60:AQ60="Y") * 1 ) +SUMPRODUCT( (AD$6:AQ$6=4) * (AD60:AQ60="N") * 1 ) +SUMPRODUCT( (AD$6:AQ$6=5) * (AD60:AQ60="N") * 2 ))</f>
        <v>28</v>
      </c>
      <c r="CC60" s="3">
        <f>COUNTA(O60:R60)+COUNTA(AD60:AQ60)</f>
        <v>18</v>
      </c>
      <c r="CD60" s="3">
        <f>1*(SUMPRODUCT( (AR$6:AY$6=1) * ((AR60:AY60="Y") + (AR60:AY60="N")) * 2 ) +SUMPRODUCT( (AR$6:AY$6=2 ) * ((AR60:AY60="Y") + (AR60:AY60="N")) * 1 ) +SUMPRODUCT( (AR$6:AY$6=3) * ((AR60:AY60="Y") + (AR60:AY60="N")) * 1 ) +SUMPRODUCT( (AR$6:AY$6=4) * ((AR60:AY60="Y") + (AR60:AY60="N")) * 1 ) + SUMPRODUCT( (AR$6:AY$6=5) * ((AR60:AY60="Y") + (AR60:AY60="N")) * 2 ))</f>
        <v>7</v>
      </c>
      <c r="CE60" s="3">
        <f>(SUMPRODUCT( (AR$6:AY$6=1) * (AR60:AY60="Y") * 2 ) +SUMPRODUCT( (AR$6:AY$6=2) * (AR60:AY60="Y") * 1 ) +SUMPRODUCT( (AR$6:AY$6=3) * (AR60:AY60="Y") * 1 ) +SUMPRODUCT( (AR$6:AY$6=4) * (AR60:AY60="N") * 1 ) +SUMPRODUCT( (AR$6:AY$6=5) * (AR60:AY60="N") * 2 ))</f>
        <v>7</v>
      </c>
      <c r="CF60" s="3">
        <f>COUNTA(AR60:AY60)</f>
        <v>8</v>
      </c>
      <c r="CG60" s="3" cm="1">
        <f t="array" ref="CG60">5*(SUMPRODUCT((S$6=1)*((S60="Y")+(S60="N"))*2)+SUMPRODUCT((S$6=2)*((S60="Y")+(S60="N"))*1)+SUMPRODUCT((S$6=3)*((S60="Y")+(S60="N"))*1)+SUMPRODUCT((S$6=4)*((S60="Y")+(S60="N"))*1)+SUMPRODUCT((S$6=5)*((S60="Y")+(S60="N"))*2))+1*(SUMPRODUCT((AZ$6:BI$6=1)*((AZ60:BI60="Y")+(AZ60:BI60="N"))*2)+SUMPRODUCT((AZ$6:BI$6=2)*((AZ60:BI60="Y")+(AZ60:BI60="N"))*1)+SUMPRODUCT((AZ$6:BI$6=3)*((AZ60:BI60="Y")+(AZ60:BI60="N"))*1)+SUMPRODUCT((AZ$6:BI$6=4)*((AZ60:BI60="Y")+(AZ60:BI60="N"))*1)+SUMPRODUCT((AZ$6:BI$6=5)*((AZ60:BI60="Y")+(AZ60:BI60="N"))*2))</f>
        <v>13</v>
      </c>
      <c r="CH60" s="3" cm="1">
        <f t="array" ref="CH60">5*(SUMPRODUCT((S$6=1)*(S60="Y")*2)+SUMPRODUCT((S$6=2)*(S60="Y")*1)+SUMPRODUCT((S$6=3)*(S60="Y")*1)+SUMPRODUCT((S$6=4)*(S60="N")*1)+SUMPRODUCT((S$6=5)*(S60="N")*2))+(SUMPRODUCT((AZ$6:BI$6=1)*(AZ60:BI60="Y")*2)+SUMPRODUCT((AZ$6:BI$6=2)*(AZ60:BI60="Y")*1)+SUMPRODUCT((AZ$6:BI$6=3)*(AZ60:BI60="Y")*1)+SUMPRODUCT((AZ$6:BI$6=4)*(AZ60:BI60="N")*1)+SUMPRODUCT((AZ$6:BI$6=5)*(AZ60:BI60="N")*2))</f>
        <v>13</v>
      </c>
      <c r="CI60" s="3">
        <f>COUNTA(S60)+COUNTA(AZ60:BI60)</f>
        <v>11</v>
      </c>
      <c r="CJ60" s="3" cm="1">
        <f t="array" ref="CJ60">5*(SUMPRODUCT((T$6:V$6=1)*((T60:V60="Y")+(T60:V60="N"))*2)+SUMPRODUCT((T$6:V$6=2)*((T60:V60="Y")+(T60:V60="N"))*1)+SUMPRODUCT((T$6:V$6=3)*((T60:V60="Y")+(T60:V60="N"))*1)+SUMPRODUCT((T$6:V$6=4)*((T60:V60="Y")+(T60:V60="N"))*1)+SUMPRODUCT((T$6:V$6=5)*((T60:V60="Y")+(T60:V60="N"))*2))+1*(SUMPRODUCT((BJ$6:BQ$6=1)*((BJ60:BQ60="Y")+(BJ60:BQ60="N"))*2)+SUMPRODUCT((BJ$6:BQ$6=2)*((BJ60:BQ60="Y")+(BJ60:BQ60="N"))*1)+SUMPRODUCT((BJ$6:BQ$6=3)*((BJ60:BQ60="Y")+(BJ60:BQ60="N"))*1)+SUMPRODUCT((BJ$6:BQ$6=4)*((BJ60:BQ60="Y")+(BJ60:BQ60="N"))*1)+SUMPRODUCT((BJ$6:BQ$6=5)*((BJ60:BQ60="Y")+(BJ60:BQ60="N"))*2))</f>
        <v>22</v>
      </c>
      <c r="CK60" s="3" cm="1">
        <f t="array" ref="CK60">5*(SUMPRODUCT((T$6:V$6=1)*(T60:V60="Y")*2)+SUMPRODUCT((T$6:V$6=2)*(T60:V60="Y")*1)+SUMPRODUCT((T$6:V$6=3)*(T60:V60="Y")*1)+SUMPRODUCT((T$6:V$6=4)*(T60:V60="N")*1)+SUMPRODUCT((T$6:V$6=5)*(T60:V60="N")*2))+(SUMPRODUCT((BJ$6:BQ$6=1)*(BJ60:BQ60="Y")*2)+SUMPRODUCT((BJ$6:BQ$6=2)*(BJ60:BQ60="Y")*1)+SUMPRODUCT((BJ$6:BQ$6=3)*(BJ60:BQ60="Y")*1)+SUMPRODUCT((BJ$6:BQ$6=4)*(BJ60:BQ60="N")*1)+SUMPRODUCT((BJ$6:BQ$6=5)*(BJ60:BQ60="N")*2))</f>
        <v>22</v>
      </c>
      <c r="CL60" s="3">
        <f t="shared" si="4"/>
        <v>11</v>
      </c>
      <c r="CM60" s="19" t="e">
        <f>SUM(COUNTIF(M60, $H$128)*$H$137)+(COUNTIF(M60, $H$129)*$H$137)+(COUNTIF(#REF!, $H$128)*$H$135)+(COUNTIF(#REF!, $H$129)*$H$135)</f>
        <v>#REF!</v>
      </c>
      <c r="CN60" s="19" t="e">
        <f>SUM(COUNTIF(M60, $H$128)*$H$137)+(COUNTIF(#REF!, $H$128)*$H$135)</f>
        <v>#REF!</v>
      </c>
      <c r="CO60" s="19">
        <f>COUNTA(M60)+COUNTA(#REF!)</f>
        <v>2</v>
      </c>
      <c r="CP60" s="19" t="e">
        <f>SUM(COUNTIF(M60, $H$128)*$H$137)+(COUNTIF(M60, $H$129)*$H$137)+(COUNTIF(#REF!, $H$128)*$H$135)+(COUNTIF(#REF!, $H$129)*$H$135)</f>
        <v>#REF!</v>
      </c>
      <c r="CQ60" s="19" t="e">
        <f>SUM(COUNTIF(M60, $H$128)*$H$137)+(COUNTIF(#REF!, $H$128)*$H$135)</f>
        <v>#REF!</v>
      </c>
      <c r="CR60" s="19">
        <f>COUNTA(M60)+COUNTA(#REF!)</f>
        <v>2</v>
      </c>
    </row>
    <row r="61" spans="1:96" ht="15.75" customHeight="1" thickBot="1" x14ac:dyDescent="0.25">
      <c r="A61" s="14">
        <f t="shared" si="8"/>
        <v>90.196078431372555</v>
      </c>
      <c r="B61" s="14">
        <f t="shared" si="5"/>
        <v>100</v>
      </c>
      <c r="C61" s="14">
        <f t="shared" si="6"/>
        <v>75</v>
      </c>
      <c r="D61" s="14">
        <f t="shared" si="7"/>
        <v>100</v>
      </c>
      <c r="E61" s="14">
        <f t="shared" si="1"/>
        <v>100</v>
      </c>
      <c r="F61" s="14">
        <f t="shared" si="2"/>
        <v>100</v>
      </c>
      <c r="G61" s="14"/>
      <c r="H61" s="3" t="s">
        <v>41</v>
      </c>
      <c r="I61" s="3" t="s">
        <v>164</v>
      </c>
      <c r="J61" s="3" t="s">
        <v>165</v>
      </c>
      <c r="K61" s="17" t="s">
        <v>109</v>
      </c>
      <c r="L61" s="18" t="s">
        <v>45</v>
      </c>
      <c r="M61" s="3" t="s">
        <v>46</v>
      </c>
      <c r="N61" s="3" t="s">
        <v>46</v>
      </c>
      <c r="O61" s="3" t="s">
        <v>46</v>
      </c>
      <c r="P61" s="3" t="s">
        <v>46</v>
      </c>
      <c r="Q61" s="3" t="s">
        <v>46</v>
      </c>
      <c r="R61" s="3" t="s">
        <v>46</v>
      </c>
      <c r="S61" s="3" t="s">
        <v>46</v>
      </c>
      <c r="T61" s="3" t="s">
        <v>46</v>
      </c>
      <c r="U61" s="3" t="s">
        <v>46</v>
      </c>
      <c r="V61" s="3" t="s">
        <v>46</v>
      </c>
      <c r="W61" s="3" t="s">
        <v>46</v>
      </c>
      <c r="X61" s="3" t="s">
        <v>46</v>
      </c>
      <c r="Y61" s="3" t="s">
        <v>46</v>
      </c>
      <c r="Z61" s="3" t="s">
        <v>46</v>
      </c>
      <c r="AA61" s="3" t="s">
        <v>46</v>
      </c>
      <c r="AB61" s="3" t="s">
        <v>46</v>
      </c>
      <c r="AC61" s="3" t="s">
        <v>46</v>
      </c>
      <c r="AD61" s="3" t="s">
        <v>46</v>
      </c>
      <c r="AE61" s="3" t="s">
        <v>46</v>
      </c>
      <c r="AF61" s="3" t="s">
        <v>46</v>
      </c>
      <c r="AG61" s="3" t="s">
        <v>46</v>
      </c>
      <c r="AH61" s="3" t="s">
        <v>46</v>
      </c>
      <c r="AI61" s="3" t="s">
        <v>46</v>
      </c>
      <c r="AJ61" s="3" t="s">
        <v>46</v>
      </c>
      <c r="AK61" s="3" t="s">
        <v>46</v>
      </c>
      <c r="AL61" s="3" t="s">
        <v>46</v>
      </c>
      <c r="AM61" s="3" t="s">
        <v>46</v>
      </c>
      <c r="AN61" s="3" t="s">
        <v>46</v>
      </c>
      <c r="AO61" s="3" t="s">
        <v>46</v>
      </c>
      <c r="AP61" s="3" t="s">
        <v>46</v>
      </c>
      <c r="AQ61" s="3" t="s">
        <v>46</v>
      </c>
      <c r="AR61" s="3" t="s">
        <v>58</v>
      </c>
      <c r="AS61" s="3" t="s">
        <v>46</v>
      </c>
      <c r="AT61" s="3" t="s">
        <v>46</v>
      </c>
      <c r="AU61" s="3" t="s">
        <v>46</v>
      </c>
      <c r="AV61" s="3" t="s">
        <v>46</v>
      </c>
      <c r="AW61" s="3" t="s">
        <v>46</v>
      </c>
      <c r="AX61" s="3" t="s">
        <v>46</v>
      </c>
      <c r="AY61" s="3" t="s">
        <v>46</v>
      </c>
      <c r="AZ61" s="3" t="s">
        <v>46</v>
      </c>
      <c r="BA61" s="3" t="s">
        <v>46</v>
      </c>
      <c r="BB61" s="3" t="s">
        <v>58</v>
      </c>
      <c r="BC61" s="3" t="s">
        <v>46</v>
      </c>
      <c r="BD61" s="3" t="s">
        <v>46</v>
      </c>
      <c r="BE61" s="3" t="s">
        <v>46</v>
      </c>
      <c r="BF61" s="3" t="s">
        <v>46</v>
      </c>
      <c r="BG61" s="3" t="s">
        <v>46</v>
      </c>
      <c r="BH61" s="3" t="s">
        <v>46</v>
      </c>
      <c r="BI61" s="3" t="s">
        <v>46</v>
      </c>
      <c r="BJ61" s="3" t="s">
        <v>46</v>
      </c>
      <c r="BK61" s="3" t="s">
        <v>46</v>
      </c>
      <c r="BL61" s="3" t="s">
        <v>46</v>
      </c>
      <c r="BM61" s="3" t="s">
        <v>46</v>
      </c>
      <c r="BN61" s="3" t="s">
        <v>46</v>
      </c>
      <c r="BO61" s="3" t="s">
        <v>46</v>
      </c>
      <c r="BP61" s="3" t="s">
        <v>46</v>
      </c>
      <c r="BQ61" s="3" t="s">
        <v>46</v>
      </c>
      <c r="BR61" s="3" t="s">
        <v>46</v>
      </c>
      <c r="BS61" s="3" cm="1">
        <f t="array" ref="BS61" xml:space="preserve"> 5 * (SUMPRODUCT( (M$6:V$6=1)*((M61:V61="Y") + (M61:V61="N")) * 2 ) +SUMPRODUCT( (M$6:V$6=2) * ((M61:V61="Y") + (M61:V61="N")) * 1 ) + SUMPRODUCT( (M$6:V$6=3)*((M61:V61="Y")+(M61:V61="N"))*1 ) +SUMPRODUCT( (M$6:V$6=4 ) * ((M61:V61="Y") + (M61:V61="N")) * 1 )+SUMPRODUCT( (M$6:V$6=5) * ((M61:V61="Y")+(M61:V61="N")) * 2 ))+1*(SUMPRODUCT( (X$6:BQ$6=1) * ((X61:BQ61="Y") + (X61:BQ61="N")) * 2 ) +SUMPRODUCT( (X$6:BQ$6=2 ) * ((X61:BQ61="Y") + (X61:BQ61="N")) * 1 ) +SUMPRODUCT( (X$6:BQ$6=3) * ((X61:BQ61="Y") + (X61:BQ61="N")) * 1 ) +SUMPRODUCT( (X$6:BQ$6=4) * ((X61:BQ61="Y") + (X61:BQ61="N")) * 1 ) + SUMPRODUCT( (X$6:BQ$6=5) * ((X61:BQ61="Y") + (X61:BQ61="N")) * 2 ))</f>
        <v>102</v>
      </c>
      <c r="BT61" s="3" cm="1">
        <f t="array" ref="BT61" xml:space="preserve"> 5 * (SUMPRODUCT( (M$6:V$6=1) * (M61:V61="Y") * 2 ) + SUMPRODUCT( (M$6:V$6=2) * (M61:V61="Y") * 1 ) +SUMPRODUCT( (M$6:V$6=3) * (M61:V61="Y") * 1 ) + SUMPRODUCT( (M$6:V$6=4) * (M61:V61="N") * 1 ) +SUMPRODUCT( (M$6:V$6=5) * (M61:V61="N") * 2 ))
+ (SUMPRODUCT( (X$6:BQ$6=1) * (X61:BQ61="Y") * 2 ) +SUMPRODUCT( (X$6:BQ$6=2) * (X61:BQ61="Y") * 1 ) +SUMPRODUCT( (X$6:BQ$6=3) * (X61:BQ61="Y") * 1 ) +SUMPRODUCT( (X$6:BQ$6=4) * (X61:BQ61="N") * 1 ) +SUMPRODUCT( (X$6:BQ$6=5) * (X61:BQ61="N") * 2 ))</f>
        <v>92</v>
      </c>
      <c r="BU61" s="3">
        <f t="shared" si="3"/>
        <v>2</v>
      </c>
      <c r="BV61" s="3">
        <f t="shared" si="9"/>
        <v>1</v>
      </c>
      <c r="BX61" s="3">
        <f xml:space="preserve"> 5 * (SUMPRODUCT( (M$6:N$6=1)*((M61:N61="Y") + (M61:N61="N")) * 2 ) +SUMPRODUCT( (M$6:N$6=2) * ((M61:N61="Y") + (M61:N61="N")) * 1 ) + SUMPRODUCT( (M$6:N$6=3)*((M61:N61="Y")+(M61:N61="N"))*1 ) +SUMPRODUCT( (M$6:N$6=4 ) * ((M61:N61="Y") + (M61:N61="N")) * 1 )+SUMPRODUCT( (M$6:N$6=5) * ((M61:N61="Y")+(M61:N61="N")) * 2 ))+1*(SUMPRODUCT( (X$6:AC$6=1) * ((X61:AC61="Y") + (X61:AC61="N")) * 2 ) +SUMPRODUCT( (X$6:AC$6=2 ) * ((X61:AC61="Y") + (X61:AC61="N")) * 1 ) +SUMPRODUCT( (X$6:AC$6=3) * ((X61:AC61="Y") + (X61:AC61="N")) * 1 ) +SUMPRODUCT( (X$6:AC$6=4) * ((X61:AC61="Y") + (X61:AC61="N")) * 1 ) + SUMPRODUCT( (X$6:AC$6=5) * ((X61:AC61="Y") + (X61:AC61="N")) * 2 ))</f>
        <v>17</v>
      </c>
      <c r="BY61" s="3">
        <f xml:space="preserve"> 5 * (SUMPRODUCT( (M$6:N$6=1) * (M61:N61="Y") * 2 ) + SUMPRODUCT( (M$6:N$6=2) * (M61:N61="Y") * 1 ) +SUMPRODUCT( (M$6:N$6=3) * (M61:N61="Y") * 1 ) + SUMPRODUCT( (M$6:N$6=4) * (M61:N61="N") * 1 ) +SUMPRODUCT( (M$6:N$6=5) * (M61:N61="N") * 2 ))
+ (SUMPRODUCT( (X$6:AC$6=1) * (X61:AC61="Y") * 2 ) +SUMPRODUCT( (X$6:AC$6=2) * (X61:AC61="Y") * 1 ) +SUMPRODUCT( (X$6:AC$6=3) * (X61:AC61="Y") * 1 ) +SUMPRODUCT( (X$6:AC$6=4) * (X61:AC61="N") * 1 ) +SUMPRODUCT( (X$6:AC$6=5) * (X61:AC61="N") * 2 ))</f>
        <v>17</v>
      </c>
      <c r="BZ61" s="3">
        <f>COUNTA(M61:N61)+COUNTA(X61:AC61)</f>
        <v>8</v>
      </c>
      <c r="CA61" s="3">
        <f xml:space="preserve"> 5 * (SUMPRODUCT( (O$6:R$6=1)*((O61:R61="Y") + (O61:R61="N")) * 2 ) +SUMPRODUCT( (O$6:R$6=2) * ((O61:R61="Y") + (O61:R61="N")) * 1 ) + SUMPRODUCT( (O$6:R$6=3)*((O61:R61="Y")+(O61:R61="N"))*1 ) +SUMPRODUCT( (O$6:R$6=4 ) * ((O61:R61="Y") + (O61:R61="N")) * 1 )+SUMPRODUCT( (O$6:R$6=5) * ((O61:R61="Y")+(O61:R61="N")) * 2 ))
+1*(SUMPRODUCT( (AD$6:AQ$6=1) * ((AD61:AQ61="Y") + (AD61:AQ61="N")) * 2 ) +SUMPRODUCT( (AD$6:AQ$6=2 ) * ((AD61:AQ61="Y") + (AD61:AQ61="N")) * 1 ) +SUMPRODUCT( (AD$6:AQ$6=3) * ((AD61:AQ61="Y") + (AD61:AQ61="N")) * 1 ) +SUMPRODUCT( (AD$6:AQ$6=4) * ((AD61:AQ61="Y") + (AD61:AQ61="N")) * 1 ) + SUMPRODUCT( (AD$6:AQ$6=5) * ((AD61:AQ61="Y") + (AD61:AQ61="N")) * 2 ))</f>
        <v>40</v>
      </c>
      <c r="CB61" s="3">
        <f xml:space="preserve"> 5 * (SUMPRODUCT( (O$6:R$6=1) * (O61:R61="Y") * 2 ) + SUMPRODUCT( (O$6:R$6=2) * (O61:R61="Y") * 1 ) +SUMPRODUCT( (O$6:R$6=3) * (O61:R61="Y") * 1 ) + SUMPRODUCT( (O$6:R$6=4) * (O61:R61="N") * 1 ) +SUMPRODUCT( (O$6:R$6=5) * (O61:R61="N") * 2 ))
+ (SUMPRODUCT( (AD$6:AQ$6=1) * (AD61:AQ61="Y") * 2 ) +SUMPRODUCT( (AD$6:AQ$6=2) * (AD61:AQ61="Y") * 1 ) +SUMPRODUCT( (AD$6:AQ$6=3) * (AD61:AQ61="Y") * 1 ) +SUMPRODUCT( (AD$6:AQ$6=4) * (AD61:AQ61="N") * 1 ) +SUMPRODUCT( (AD$6:AQ$6=5) * (AD61:AQ61="N") * 2 ))</f>
        <v>30</v>
      </c>
      <c r="CC61" s="3">
        <f>COUNTA(O61:R61)+COUNTA(AD61:AQ61)</f>
        <v>18</v>
      </c>
      <c r="CD61" s="3">
        <f>1*(SUMPRODUCT( (AR$6:AY$6=1) * ((AR61:AY61="Y") + (AR61:AY61="N")) * 2 ) +SUMPRODUCT( (AR$6:AY$6=2 ) * ((AR61:AY61="Y") + (AR61:AY61="N")) * 1 ) +SUMPRODUCT( (AR$6:AY$6=3) * ((AR61:AY61="Y") + (AR61:AY61="N")) * 1 ) +SUMPRODUCT( (AR$6:AY$6=4) * ((AR61:AY61="Y") + (AR61:AY61="N")) * 1 ) + SUMPRODUCT( (AR$6:AY$6=5) * ((AR61:AY61="Y") + (AR61:AY61="N")) * 2 ))</f>
        <v>7</v>
      </c>
      <c r="CE61" s="3">
        <f>(SUMPRODUCT( (AR$6:AY$6=1) * (AR61:AY61="Y") * 2 ) +SUMPRODUCT( (AR$6:AY$6=2) * (AR61:AY61="Y") * 1 ) +SUMPRODUCT( (AR$6:AY$6=3) * (AR61:AY61="Y") * 1 ) +SUMPRODUCT( (AR$6:AY$6=4) * (AR61:AY61="N") * 1 ) +SUMPRODUCT( (AR$6:AY$6=5) * (AR61:AY61="N") * 2 ))</f>
        <v>7</v>
      </c>
      <c r="CF61" s="3">
        <f>COUNTA(AR61:AY61)</f>
        <v>8</v>
      </c>
      <c r="CG61" s="3" cm="1">
        <f t="array" ref="CG61">5*(SUMPRODUCT((S$6=1)*((S61="Y")+(S61="N"))*2)+SUMPRODUCT((S$6=2)*((S61="Y")+(S61="N"))*1)+SUMPRODUCT((S$6=3)*((S61="Y")+(S61="N"))*1)+SUMPRODUCT((S$6=4)*((S61="Y")+(S61="N"))*1)+SUMPRODUCT((S$6=5)*((S61="Y")+(S61="N"))*2))+1*(SUMPRODUCT((AZ$6:BI$6=1)*((AZ61:BI61="Y")+(AZ61:BI61="N"))*2)+SUMPRODUCT((AZ$6:BI$6=2)*((AZ61:BI61="Y")+(AZ61:BI61="N"))*1)+SUMPRODUCT((AZ$6:BI$6=3)*((AZ61:BI61="Y")+(AZ61:BI61="N"))*1)+SUMPRODUCT((AZ$6:BI$6=4)*((AZ61:BI61="Y")+(AZ61:BI61="N"))*1)+SUMPRODUCT((AZ$6:BI$6=5)*((AZ61:BI61="Y")+(AZ61:BI61="N"))*2))</f>
        <v>14</v>
      </c>
      <c r="CH61" s="3" cm="1">
        <f t="array" ref="CH61">5*(SUMPRODUCT((S$6=1)*(S61="Y")*2)+SUMPRODUCT((S$6=2)*(S61="Y")*1)+SUMPRODUCT((S$6=3)*(S61="Y")*1)+SUMPRODUCT((S$6=4)*(S61="N")*1)+SUMPRODUCT((S$6=5)*(S61="N")*2))+(SUMPRODUCT((AZ$6:BI$6=1)*(AZ61:BI61="Y")*2)+SUMPRODUCT((AZ$6:BI$6=2)*(AZ61:BI61="Y")*1)+SUMPRODUCT((AZ$6:BI$6=3)*(AZ61:BI61="Y")*1)+SUMPRODUCT((AZ$6:BI$6=4)*(AZ61:BI61="N")*1)+SUMPRODUCT((AZ$6:BI$6=5)*(AZ61:BI61="N")*2))</f>
        <v>14</v>
      </c>
      <c r="CI61" s="3">
        <f>COUNTA(S61)+COUNTA(AZ61:BI61)</f>
        <v>11</v>
      </c>
      <c r="CJ61" s="3" cm="1">
        <f t="array" ref="CJ61">5*(SUMPRODUCT((T$6:V$6=1)*((T61:V61="Y")+(T61:V61="N"))*2)+SUMPRODUCT((T$6:V$6=2)*((T61:V61="Y")+(T61:V61="N"))*1)+SUMPRODUCT((T$6:V$6=3)*((T61:V61="Y")+(T61:V61="N"))*1)+SUMPRODUCT((T$6:V$6=4)*((T61:V61="Y")+(T61:V61="N"))*1)+SUMPRODUCT((T$6:V$6=5)*((T61:V61="Y")+(T61:V61="N"))*2))+1*(SUMPRODUCT((BJ$6:BQ$6=1)*((BJ61:BQ61="Y")+(BJ61:BQ61="N"))*2)+SUMPRODUCT((BJ$6:BQ$6=2)*((BJ61:BQ61="Y")+(BJ61:BQ61="N"))*1)+SUMPRODUCT((BJ$6:BQ$6=3)*((BJ61:BQ61="Y")+(BJ61:BQ61="N"))*1)+SUMPRODUCT((BJ$6:BQ$6=4)*((BJ61:BQ61="Y")+(BJ61:BQ61="N"))*1)+SUMPRODUCT((BJ$6:BQ$6=5)*((BJ61:BQ61="Y")+(BJ61:BQ61="N"))*2))</f>
        <v>24</v>
      </c>
      <c r="CK61" s="3" cm="1">
        <f t="array" ref="CK61">5*(SUMPRODUCT((T$6:V$6=1)*(T61:V61="Y")*2)+SUMPRODUCT((T$6:V$6=2)*(T61:V61="Y")*1)+SUMPRODUCT((T$6:V$6=3)*(T61:V61="Y")*1)+SUMPRODUCT((T$6:V$6=4)*(T61:V61="N")*1)+SUMPRODUCT((T$6:V$6=5)*(T61:V61="N")*2))+(SUMPRODUCT((BJ$6:BQ$6=1)*(BJ61:BQ61="Y")*2)+SUMPRODUCT((BJ$6:BQ$6=2)*(BJ61:BQ61="Y")*1)+SUMPRODUCT((BJ$6:BQ$6=3)*(BJ61:BQ61="Y")*1)+SUMPRODUCT((BJ$6:BQ$6=4)*(BJ61:BQ61="N")*1)+SUMPRODUCT((BJ$6:BQ$6=5)*(BJ61:BQ61="N")*2))</f>
        <v>24</v>
      </c>
      <c r="CL61" s="3">
        <f t="shared" si="4"/>
        <v>11</v>
      </c>
      <c r="CM61" s="19" t="e">
        <f>SUM(COUNTIF(M61, $H$128)*$H$137)+(COUNTIF(M61, $H$129)*$H$137)+(COUNTIF(#REF!, $H$128)*$H$135)+(COUNTIF(#REF!, $H$129)*$H$135)</f>
        <v>#REF!</v>
      </c>
      <c r="CN61" s="19" t="e">
        <f>SUM(COUNTIF(M61, $H$128)*$H$137)+(COUNTIF(#REF!, $H$128)*$H$135)</f>
        <v>#REF!</v>
      </c>
      <c r="CO61" s="19">
        <f>COUNTA(M61)+COUNTA(#REF!)</f>
        <v>2</v>
      </c>
      <c r="CP61" s="19" t="e">
        <f>SUM(COUNTIF(M61, $H$128)*$H$137)+(COUNTIF(M61, $H$129)*$H$137)+(COUNTIF(#REF!, $H$128)*$H$135)+(COUNTIF(#REF!, $H$129)*$H$135)</f>
        <v>#REF!</v>
      </c>
      <c r="CQ61" s="19" t="e">
        <f>SUM(COUNTIF(M61, $H$128)*$H$137)+(COUNTIF(#REF!, $H$128)*$H$135)</f>
        <v>#REF!</v>
      </c>
      <c r="CR61" s="19">
        <f>COUNTA(M61)+COUNTA(#REF!)</f>
        <v>2</v>
      </c>
    </row>
    <row r="62" spans="1:96" ht="15.75" customHeight="1" thickBot="1" x14ac:dyDescent="0.25">
      <c r="A62" s="14">
        <f t="shared" si="8"/>
        <v>90.384615384615387</v>
      </c>
      <c r="B62" s="14">
        <f t="shared" si="5"/>
        <v>100</v>
      </c>
      <c r="C62" s="14">
        <f t="shared" si="6"/>
        <v>75</v>
      </c>
      <c r="D62" s="14">
        <f t="shared" si="7"/>
        <v>100</v>
      </c>
      <c r="E62" s="14">
        <f t="shared" si="1"/>
        <v>100</v>
      </c>
      <c r="F62" s="14">
        <f t="shared" si="2"/>
        <v>100</v>
      </c>
      <c r="G62" s="14"/>
      <c r="H62" s="3" t="s">
        <v>41</v>
      </c>
      <c r="I62" s="3" t="s">
        <v>166</v>
      </c>
      <c r="J62" s="3" t="s">
        <v>167</v>
      </c>
      <c r="K62" s="17" t="s">
        <v>44</v>
      </c>
      <c r="L62" s="18" t="s">
        <v>45</v>
      </c>
      <c r="M62" s="3" t="s">
        <v>46</v>
      </c>
      <c r="N62" s="3" t="s">
        <v>46</v>
      </c>
      <c r="O62" s="3" t="s">
        <v>46</v>
      </c>
      <c r="P62" s="3" t="s">
        <v>46</v>
      </c>
      <c r="Q62" s="3" t="s">
        <v>46</v>
      </c>
      <c r="R62" s="3" t="s">
        <v>46</v>
      </c>
      <c r="S62" s="3" t="s">
        <v>46</v>
      </c>
      <c r="T62" s="3" t="s">
        <v>46</v>
      </c>
      <c r="U62" s="3" t="s">
        <v>46</v>
      </c>
      <c r="V62" s="3" t="s">
        <v>46</v>
      </c>
      <c r="W62" s="3" t="s">
        <v>46</v>
      </c>
      <c r="X62" s="3" t="s">
        <v>46</v>
      </c>
      <c r="Y62" s="3" t="s">
        <v>46</v>
      </c>
      <c r="Z62" s="3" t="s">
        <v>46</v>
      </c>
      <c r="AA62" s="3" t="s">
        <v>46</v>
      </c>
      <c r="AB62" s="3" t="s">
        <v>46</v>
      </c>
      <c r="AC62" s="3" t="s">
        <v>46</v>
      </c>
      <c r="AD62" s="3" t="s">
        <v>46</v>
      </c>
      <c r="AE62" s="3" t="s">
        <v>46</v>
      </c>
      <c r="AF62" s="3" t="s">
        <v>46</v>
      </c>
      <c r="AG62" s="3" t="s">
        <v>46</v>
      </c>
      <c r="AH62" s="3" t="s">
        <v>46</v>
      </c>
      <c r="AI62" s="3" t="s">
        <v>46</v>
      </c>
      <c r="AJ62" s="3" t="s">
        <v>46</v>
      </c>
      <c r="AK62" s="3" t="s">
        <v>46</v>
      </c>
      <c r="AL62" s="3" t="s">
        <v>46</v>
      </c>
      <c r="AM62" s="3" t="s">
        <v>46</v>
      </c>
      <c r="AN62" s="3" t="s">
        <v>46</v>
      </c>
      <c r="AO62" s="3" t="s">
        <v>46</v>
      </c>
      <c r="AP62" s="3" t="s">
        <v>46</v>
      </c>
      <c r="AQ62" s="3" t="s">
        <v>46</v>
      </c>
      <c r="AR62" s="3" t="s">
        <v>46</v>
      </c>
      <c r="AS62" s="3" t="s">
        <v>46</v>
      </c>
      <c r="AT62" s="3" t="s">
        <v>46</v>
      </c>
      <c r="AU62" s="3" t="s">
        <v>46</v>
      </c>
      <c r="AV62" s="3" t="s">
        <v>46</v>
      </c>
      <c r="AW62" s="3" t="s">
        <v>46</v>
      </c>
      <c r="AX62" s="3" t="s">
        <v>46</v>
      </c>
      <c r="AY62" s="3" t="s">
        <v>46</v>
      </c>
      <c r="AZ62" s="3" t="s">
        <v>46</v>
      </c>
      <c r="BA62" s="3" t="s">
        <v>46</v>
      </c>
      <c r="BB62" s="3" t="s">
        <v>46</v>
      </c>
      <c r="BC62" s="3" t="s">
        <v>46</v>
      </c>
      <c r="BD62" s="3" t="s">
        <v>46</v>
      </c>
      <c r="BE62" s="3" t="s">
        <v>46</v>
      </c>
      <c r="BF62" s="3" t="s">
        <v>46</v>
      </c>
      <c r="BG62" s="3" t="s">
        <v>46</v>
      </c>
      <c r="BH62" s="3" t="s">
        <v>46</v>
      </c>
      <c r="BI62" s="3" t="s">
        <v>46</v>
      </c>
      <c r="BJ62" s="3" t="s">
        <v>46</v>
      </c>
      <c r="BK62" s="3" t="s">
        <v>46</v>
      </c>
      <c r="BL62" s="3" t="s">
        <v>46</v>
      </c>
      <c r="BM62" s="3" t="s">
        <v>46</v>
      </c>
      <c r="BN62" s="3" t="s">
        <v>46</v>
      </c>
      <c r="BO62" s="3" t="s">
        <v>46</v>
      </c>
      <c r="BP62" s="3" t="s">
        <v>46</v>
      </c>
      <c r="BQ62" s="3" t="s">
        <v>46</v>
      </c>
      <c r="BR62" s="3" t="s">
        <v>46</v>
      </c>
      <c r="BS62" s="3" cm="1">
        <f t="array" ref="BS62" xml:space="preserve"> 5 * (SUMPRODUCT( (M$6:V$6=1)*((M62:V62="Y") + (M62:V62="N")) * 2 ) +SUMPRODUCT( (M$6:V$6=2) * ((M62:V62="Y") + (M62:V62="N")) * 1 ) + SUMPRODUCT( (M$6:V$6=3)*((M62:V62="Y")+(M62:V62="N"))*1 ) +SUMPRODUCT( (M$6:V$6=4 ) * ((M62:V62="Y") + (M62:V62="N")) * 1 )+SUMPRODUCT( (M$6:V$6=5) * ((M62:V62="Y")+(M62:V62="N")) * 2 ))+1*(SUMPRODUCT( (X$6:BQ$6=1) * ((X62:BQ62="Y") + (X62:BQ62="N")) * 2 ) +SUMPRODUCT( (X$6:BQ$6=2 ) * ((X62:BQ62="Y") + (X62:BQ62="N")) * 1 ) +SUMPRODUCT( (X$6:BQ$6=3) * ((X62:BQ62="Y") + (X62:BQ62="N")) * 1 ) +SUMPRODUCT( (X$6:BQ$6=4) * ((X62:BQ62="Y") + (X62:BQ62="N")) * 1 ) + SUMPRODUCT( (X$6:BQ$6=5) * ((X62:BQ62="Y") + (X62:BQ62="N")) * 2 ))</f>
        <v>104</v>
      </c>
      <c r="BT62" s="3" cm="1">
        <f t="array" ref="BT62" xml:space="preserve"> 5 * (SUMPRODUCT( (M$6:V$6=1) * (M62:V62="Y") * 2 ) + SUMPRODUCT( (M$6:V$6=2) * (M62:V62="Y") * 1 ) +SUMPRODUCT( (M$6:V$6=3) * (M62:V62="Y") * 1 ) + SUMPRODUCT( (M$6:V$6=4) * (M62:V62="N") * 1 ) +SUMPRODUCT( (M$6:V$6=5) * (M62:V62="N") * 2 ))
+ (SUMPRODUCT( (X$6:BQ$6=1) * (X62:BQ62="Y") * 2 ) +SUMPRODUCT( (X$6:BQ$6=2) * (X62:BQ62="Y") * 1 ) +SUMPRODUCT( (X$6:BQ$6=3) * (X62:BQ62="Y") * 1 ) +SUMPRODUCT( (X$6:BQ$6=4) * (X62:BQ62="N") * 1 ) +SUMPRODUCT( (X$6:BQ$6=5) * (X62:BQ62="N") * 2 ))</f>
        <v>94</v>
      </c>
      <c r="BU62" s="3">
        <f t="shared" si="3"/>
        <v>0</v>
      </c>
      <c r="BV62" s="3">
        <f t="shared" si="9"/>
        <v>1</v>
      </c>
      <c r="BX62" s="3">
        <f xml:space="preserve"> 5 * (SUMPRODUCT( (M$6:N$6=1)*((M62:N62="Y") + (M62:N62="N")) * 2 ) +SUMPRODUCT( (M$6:N$6=2) * ((M62:N62="Y") + (M62:N62="N")) * 1 ) + SUMPRODUCT( (M$6:N$6=3)*((M62:N62="Y")+(M62:N62="N"))*1 ) +SUMPRODUCT( (M$6:N$6=4 ) * ((M62:N62="Y") + (M62:N62="N")) * 1 )+SUMPRODUCT( (M$6:N$6=5) * ((M62:N62="Y")+(M62:N62="N")) * 2 ))+1*(SUMPRODUCT( (X$6:AC$6=1) * ((X62:AC62="Y") + (X62:AC62="N")) * 2 ) +SUMPRODUCT( (X$6:AC$6=2 ) * ((X62:AC62="Y") + (X62:AC62="N")) * 1 ) +SUMPRODUCT( (X$6:AC$6=3) * ((X62:AC62="Y") + (X62:AC62="N")) * 1 ) +SUMPRODUCT( (X$6:AC$6=4) * ((X62:AC62="Y") + (X62:AC62="N")) * 1 ) + SUMPRODUCT( (X$6:AC$6=5) * ((X62:AC62="Y") + (X62:AC62="N")) * 2 ))</f>
        <v>17</v>
      </c>
      <c r="BY62" s="3">
        <f xml:space="preserve"> 5 * (SUMPRODUCT( (M$6:N$6=1) * (M62:N62="Y") * 2 ) + SUMPRODUCT( (M$6:N$6=2) * (M62:N62="Y") * 1 ) +SUMPRODUCT( (M$6:N$6=3) * (M62:N62="Y") * 1 ) + SUMPRODUCT( (M$6:N$6=4) * (M62:N62="N") * 1 ) +SUMPRODUCT( (M$6:N$6=5) * (M62:N62="N") * 2 ))
+ (SUMPRODUCT( (X$6:AC$6=1) * (X62:AC62="Y") * 2 ) +SUMPRODUCT( (X$6:AC$6=2) * (X62:AC62="Y") * 1 ) +SUMPRODUCT( (X$6:AC$6=3) * (X62:AC62="Y") * 1 ) +SUMPRODUCT( (X$6:AC$6=4) * (X62:AC62="N") * 1 ) +SUMPRODUCT( (X$6:AC$6=5) * (X62:AC62="N") * 2 ))</f>
        <v>17</v>
      </c>
      <c r="BZ62" s="3">
        <f>COUNTA(M62:N62)+COUNTA(X62:AC62)</f>
        <v>8</v>
      </c>
      <c r="CA62" s="3">
        <f xml:space="preserve"> 5 * (SUMPRODUCT( (O$6:R$6=1)*((O62:R62="Y") + (O62:R62="N")) * 2 ) +SUMPRODUCT( (O$6:R$6=2) * ((O62:R62="Y") + (O62:R62="N")) * 1 ) + SUMPRODUCT( (O$6:R$6=3)*((O62:R62="Y")+(O62:R62="N"))*1 ) +SUMPRODUCT( (O$6:R$6=4 ) * ((O62:R62="Y") + (O62:R62="N")) * 1 )+SUMPRODUCT( (O$6:R$6=5) * ((O62:R62="Y")+(O62:R62="N")) * 2 ))
+1*(SUMPRODUCT( (AD$6:AQ$6=1) * ((AD62:AQ62="Y") + (AD62:AQ62="N")) * 2 ) +SUMPRODUCT( (AD$6:AQ$6=2 ) * ((AD62:AQ62="Y") + (AD62:AQ62="N")) * 1 ) +SUMPRODUCT( (AD$6:AQ$6=3) * ((AD62:AQ62="Y") + (AD62:AQ62="N")) * 1 ) +SUMPRODUCT( (AD$6:AQ$6=4) * ((AD62:AQ62="Y") + (AD62:AQ62="N")) * 1 ) + SUMPRODUCT( (AD$6:AQ$6=5) * ((AD62:AQ62="Y") + (AD62:AQ62="N")) * 2 ))</f>
        <v>40</v>
      </c>
      <c r="CB62" s="3">
        <f xml:space="preserve"> 5 * (SUMPRODUCT( (O$6:R$6=1) * (O62:R62="Y") * 2 ) + SUMPRODUCT( (O$6:R$6=2) * (O62:R62="Y") * 1 ) +SUMPRODUCT( (O$6:R$6=3) * (O62:R62="Y") * 1 ) + SUMPRODUCT( (O$6:R$6=4) * (O62:R62="N") * 1 ) +SUMPRODUCT( (O$6:R$6=5) * (O62:R62="N") * 2 ))
+ (SUMPRODUCT( (AD$6:AQ$6=1) * (AD62:AQ62="Y") * 2 ) +SUMPRODUCT( (AD$6:AQ$6=2) * (AD62:AQ62="Y") * 1 ) +SUMPRODUCT( (AD$6:AQ$6=3) * (AD62:AQ62="Y") * 1 ) +SUMPRODUCT( (AD$6:AQ$6=4) * (AD62:AQ62="N") * 1 ) +SUMPRODUCT( (AD$6:AQ$6=5) * (AD62:AQ62="N") * 2 ))</f>
        <v>30</v>
      </c>
      <c r="CC62" s="3">
        <f>COUNTA(O62:R62)+COUNTA(AD62:AQ62)</f>
        <v>18</v>
      </c>
      <c r="CD62" s="3">
        <f>1*(SUMPRODUCT( (AR$6:AY$6=1) * ((AR62:AY62="Y") + (AR62:AY62="N")) * 2 ) +SUMPRODUCT( (AR$6:AY$6=2 ) * ((AR62:AY62="Y") + (AR62:AY62="N")) * 1 ) +SUMPRODUCT( (AR$6:AY$6=3) * ((AR62:AY62="Y") + (AR62:AY62="N")) * 1 ) +SUMPRODUCT( (AR$6:AY$6=4) * ((AR62:AY62="Y") + (AR62:AY62="N")) * 1 ) + SUMPRODUCT( (AR$6:AY$6=5) * ((AR62:AY62="Y") + (AR62:AY62="N")) * 2 ))</f>
        <v>8</v>
      </c>
      <c r="CE62" s="3">
        <f>(SUMPRODUCT( (AR$6:AY$6=1) * (AR62:AY62="Y") * 2 ) +SUMPRODUCT( (AR$6:AY$6=2) * (AR62:AY62="Y") * 1 ) +SUMPRODUCT( (AR$6:AY$6=3) * (AR62:AY62="Y") * 1 ) +SUMPRODUCT( (AR$6:AY$6=4) * (AR62:AY62="N") * 1 ) +SUMPRODUCT( (AR$6:AY$6=5) * (AR62:AY62="N") * 2 ))</f>
        <v>8</v>
      </c>
      <c r="CF62" s="3">
        <f>COUNTA(AR62:AY62)</f>
        <v>8</v>
      </c>
      <c r="CG62" s="3" cm="1">
        <f t="array" ref="CG62">5*(SUMPRODUCT((S$6=1)*((S62="Y")+(S62="N"))*2)+SUMPRODUCT((S$6=2)*((S62="Y")+(S62="N"))*1)+SUMPRODUCT((S$6=3)*((S62="Y")+(S62="N"))*1)+SUMPRODUCT((S$6=4)*((S62="Y")+(S62="N"))*1)+SUMPRODUCT((S$6=5)*((S62="Y")+(S62="N"))*2))+1*(SUMPRODUCT((AZ$6:BI$6=1)*((AZ62:BI62="Y")+(AZ62:BI62="N"))*2)+SUMPRODUCT((AZ$6:BI$6=2)*((AZ62:BI62="Y")+(AZ62:BI62="N"))*1)+SUMPRODUCT((AZ$6:BI$6=3)*((AZ62:BI62="Y")+(AZ62:BI62="N"))*1)+SUMPRODUCT((AZ$6:BI$6=4)*((AZ62:BI62="Y")+(AZ62:BI62="N"))*1)+SUMPRODUCT((AZ$6:BI$6=5)*((AZ62:BI62="Y")+(AZ62:BI62="N"))*2))</f>
        <v>15</v>
      </c>
      <c r="CH62" s="3" cm="1">
        <f t="array" ref="CH62">5*(SUMPRODUCT((S$6=1)*(S62="Y")*2)+SUMPRODUCT((S$6=2)*(S62="Y")*1)+SUMPRODUCT((S$6=3)*(S62="Y")*1)+SUMPRODUCT((S$6=4)*(S62="N")*1)+SUMPRODUCT((S$6=5)*(S62="N")*2))+(SUMPRODUCT((AZ$6:BI$6=1)*(AZ62:BI62="Y")*2)+SUMPRODUCT((AZ$6:BI$6=2)*(AZ62:BI62="Y")*1)+SUMPRODUCT((AZ$6:BI$6=3)*(AZ62:BI62="Y")*1)+SUMPRODUCT((AZ$6:BI$6=4)*(AZ62:BI62="N")*1)+SUMPRODUCT((AZ$6:BI$6=5)*(AZ62:BI62="N")*2))</f>
        <v>15</v>
      </c>
      <c r="CI62" s="3">
        <f>COUNTA(S62)+COUNTA(AZ62:BI62)</f>
        <v>11</v>
      </c>
      <c r="CJ62" s="3" cm="1">
        <f t="array" ref="CJ62">5*(SUMPRODUCT((T$6:V$6=1)*((T62:V62="Y")+(T62:V62="N"))*2)+SUMPRODUCT((T$6:V$6=2)*((T62:V62="Y")+(T62:V62="N"))*1)+SUMPRODUCT((T$6:V$6=3)*((T62:V62="Y")+(T62:V62="N"))*1)+SUMPRODUCT((T$6:V$6=4)*((T62:V62="Y")+(T62:V62="N"))*1)+SUMPRODUCT((T$6:V$6=5)*((T62:V62="Y")+(T62:V62="N"))*2))+1*(SUMPRODUCT((BJ$6:BQ$6=1)*((BJ62:BQ62="Y")+(BJ62:BQ62="N"))*2)+SUMPRODUCT((BJ$6:BQ$6=2)*((BJ62:BQ62="Y")+(BJ62:BQ62="N"))*1)+SUMPRODUCT((BJ$6:BQ$6=3)*((BJ62:BQ62="Y")+(BJ62:BQ62="N"))*1)+SUMPRODUCT((BJ$6:BQ$6=4)*((BJ62:BQ62="Y")+(BJ62:BQ62="N"))*1)+SUMPRODUCT((BJ$6:BQ$6=5)*((BJ62:BQ62="Y")+(BJ62:BQ62="N"))*2))</f>
        <v>24</v>
      </c>
      <c r="CK62" s="3" cm="1">
        <f t="array" ref="CK62">5*(SUMPRODUCT((T$6:V$6=1)*(T62:V62="Y")*2)+SUMPRODUCT((T$6:V$6=2)*(T62:V62="Y")*1)+SUMPRODUCT((T$6:V$6=3)*(T62:V62="Y")*1)+SUMPRODUCT((T$6:V$6=4)*(T62:V62="N")*1)+SUMPRODUCT((T$6:V$6=5)*(T62:V62="N")*2))+(SUMPRODUCT((BJ$6:BQ$6=1)*(BJ62:BQ62="Y")*2)+SUMPRODUCT((BJ$6:BQ$6=2)*(BJ62:BQ62="Y")*1)+SUMPRODUCT((BJ$6:BQ$6=3)*(BJ62:BQ62="Y")*1)+SUMPRODUCT((BJ$6:BQ$6=4)*(BJ62:BQ62="N")*1)+SUMPRODUCT((BJ$6:BQ$6=5)*(BJ62:BQ62="N")*2))</f>
        <v>24</v>
      </c>
      <c r="CL62" s="3">
        <f t="shared" si="4"/>
        <v>11</v>
      </c>
      <c r="CM62" s="19" t="e">
        <f>SUM(COUNTIF(M62, $H$128)*$H$137)+(COUNTIF(M62, $H$129)*$H$137)+(COUNTIF(#REF!, $H$128)*$H$135)+(COUNTIF(#REF!, $H$129)*$H$135)</f>
        <v>#REF!</v>
      </c>
      <c r="CN62" s="19" t="e">
        <f>SUM(COUNTIF(M62, $H$128)*$H$137)+(COUNTIF(#REF!, $H$128)*$H$135)</f>
        <v>#REF!</v>
      </c>
      <c r="CO62" s="19">
        <f>COUNTA(M62)+COUNTA(#REF!)</f>
        <v>2</v>
      </c>
      <c r="CP62" s="19" t="e">
        <f>SUM(COUNTIF(M62, $H$128)*$H$137)+(COUNTIF(M62, $H$129)*$H$137)+(COUNTIF(#REF!, $H$128)*$H$135)+(COUNTIF(#REF!, $H$129)*$H$135)</f>
        <v>#REF!</v>
      </c>
      <c r="CQ62" s="19" t="e">
        <f>SUM(COUNTIF(M62, $H$128)*$H$137)+(COUNTIF(#REF!, $H$128)*$H$135)</f>
        <v>#REF!</v>
      </c>
      <c r="CR62" s="19">
        <f>COUNTA(M62)+COUNTA(#REF!)</f>
        <v>2</v>
      </c>
    </row>
    <row r="63" spans="1:96" ht="15.75" customHeight="1" thickBot="1" x14ac:dyDescent="0.25">
      <c r="A63" s="14">
        <f t="shared" si="8"/>
        <v>18.181818181818183</v>
      </c>
      <c r="B63" s="14">
        <f t="shared" si="5"/>
        <v>11.76470588235294</v>
      </c>
      <c r="C63" s="14">
        <f t="shared" si="6"/>
        <v>35</v>
      </c>
      <c r="D63" s="14">
        <f t="shared" si="7"/>
        <v>12.5</v>
      </c>
      <c r="E63" s="14">
        <f t="shared" si="1"/>
        <v>0</v>
      </c>
      <c r="F63" s="14">
        <f t="shared" si="2"/>
        <v>4.1666666666666661</v>
      </c>
      <c r="G63" s="14"/>
      <c r="H63" s="3" t="s">
        <v>41</v>
      </c>
      <c r="I63" s="3" t="s">
        <v>168</v>
      </c>
      <c r="J63" s="3" t="s">
        <v>169</v>
      </c>
      <c r="K63" s="17" t="s">
        <v>70</v>
      </c>
      <c r="L63" s="18" t="s">
        <v>170</v>
      </c>
      <c r="M63" s="3" t="s">
        <v>71</v>
      </c>
      <c r="N63" s="3" t="s">
        <v>71</v>
      </c>
      <c r="O63" s="3" t="s">
        <v>71</v>
      </c>
      <c r="P63" s="3" t="s">
        <v>71</v>
      </c>
      <c r="Q63" s="3" t="s">
        <v>71</v>
      </c>
      <c r="R63" s="3" t="s">
        <v>71</v>
      </c>
      <c r="S63" s="3" t="s">
        <v>58</v>
      </c>
      <c r="T63" s="3" t="s">
        <v>71</v>
      </c>
      <c r="U63" s="3" t="s">
        <v>71</v>
      </c>
      <c r="V63" s="3" t="s">
        <v>71</v>
      </c>
      <c r="W63" s="3" t="s">
        <v>71</v>
      </c>
      <c r="X63" s="3" t="s">
        <v>46</v>
      </c>
      <c r="Y63" s="3" t="s">
        <v>71</v>
      </c>
      <c r="Z63" s="3" t="s">
        <v>71</v>
      </c>
      <c r="AA63" s="3" t="s">
        <v>71</v>
      </c>
      <c r="AB63" s="3" t="s">
        <v>71</v>
      </c>
      <c r="AC63" s="3" t="s">
        <v>71</v>
      </c>
      <c r="AD63" s="3" t="s">
        <v>71</v>
      </c>
      <c r="AE63" s="3" t="s">
        <v>46</v>
      </c>
      <c r="AF63" s="3" t="s">
        <v>71</v>
      </c>
      <c r="AG63" s="3" t="s">
        <v>71</v>
      </c>
      <c r="AH63" s="3" t="s">
        <v>46</v>
      </c>
      <c r="AI63" s="3" t="s">
        <v>71</v>
      </c>
      <c r="AJ63" s="3" t="s">
        <v>71</v>
      </c>
      <c r="AK63" s="3" t="s">
        <v>71</v>
      </c>
      <c r="AL63" s="3" t="s">
        <v>46</v>
      </c>
      <c r="AM63" s="3" t="s">
        <v>71</v>
      </c>
      <c r="AN63" s="3" t="s">
        <v>46</v>
      </c>
      <c r="AO63" s="3" t="s">
        <v>71</v>
      </c>
      <c r="AP63" s="3" t="s">
        <v>71</v>
      </c>
      <c r="AQ63" s="3" t="s">
        <v>71</v>
      </c>
      <c r="AR63" s="3" t="s">
        <v>46</v>
      </c>
      <c r="AS63" s="3" t="s">
        <v>71</v>
      </c>
      <c r="AT63" s="3" t="s">
        <v>71</v>
      </c>
      <c r="AU63" s="3" t="s">
        <v>71</v>
      </c>
      <c r="AV63" s="3" t="s">
        <v>71</v>
      </c>
      <c r="AW63" s="3" t="s">
        <v>71</v>
      </c>
      <c r="AX63" s="3" t="s">
        <v>71</v>
      </c>
      <c r="AY63" s="3" t="s">
        <v>71</v>
      </c>
      <c r="AZ63" s="3" t="s">
        <v>71</v>
      </c>
      <c r="BA63" s="3" t="s">
        <v>71</v>
      </c>
      <c r="BB63" s="3" t="s">
        <v>71</v>
      </c>
      <c r="BC63" s="3" t="s">
        <v>71</v>
      </c>
      <c r="BD63" s="3" t="s">
        <v>71</v>
      </c>
      <c r="BE63" s="3" t="s">
        <v>71</v>
      </c>
      <c r="BF63" s="3" t="s">
        <v>71</v>
      </c>
      <c r="BG63" s="3" t="s">
        <v>71</v>
      </c>
      <c r="BH63" s="3" t="s">
        <v>71</v>
      </c>
      <c r="BI63" s="3" t="s">
        <v>71</v>
      </c>
      <c r="BJ63" s="3" t="s">
        <v>71</v>
      </c>
      <c r="BK63" s="3" t="s">
        <v>71</v>
      </c>
      <c r="BL63" s="3" t="s">
        <v>71</v>
      </c>
      <c r="BM63" s="3" t="s">
        <v>46</v>
      </c>
      <c r="BN63" s="3" t="s">
        <v>71</v>
      </c>
      <c r="BO63" s="3" t="s">
        <v>71</v>
      </c>
      <c r="BP63" s="3" t="s">
        <v>71</v>
      </c>
      <c r="BQ63" s="3" t="s">
        <v>71</v>
      </c>
      <c r="BR63" s="3" t="s">
        <v>71</v>
      </c>
      <c r="BS63" s="3" cm="1">
        <f t="array" ref="BS63" xml:space="preserve"> 5 * (SUMPRODUCT( (M$6:V$6=1)*((M63:V63="Y") + (M63:V63="N")) * 2 ) +SUMPRODUCT( (M$6:V$6=2) * ((M63:V63="Y") + (M63:V63="N")) * 1 ) + SUMPRODUCT( (M$6:V$6=3)*((M63:V63="Y")+(M63:V63="N"))*1 ) +SUMPRODUCT( (M$6:V$6=4 ) * ((M63:V63="Y") + (M63:V63="N")) * 1 )+SUMPRODUCT( (M$6:V$6=5) * ((M63:V63="Y")+(M63:V63="N")) * 2 ))+1*(SUMPRODUCT( (X$6:BQ$6=1) * ((X63:BQ63="Y") + (X63:BQ63="N")) * 2 ) +SUMPRODUCT( (X$6:BQ$6=2 ) * ((X63:BQ63="Y") + (X63:BQ63="N")) * 1 ) +SUMPRODUCT( (X$6:BQ$6=3) * ((X63:BQ63="Y") + (X63:BQ63="N")) * 1 ) +SUMPRODUCT( (X$6:BQ$6=4) * ((X63:BQ63="Y") + (X63:BQ63="N")) * 1 ) + SUMPRODUCT( (X$6:BQ$6=5) * ((X63:BQ63="Y") + (X63:BQ63="N")) * 2 ))</f>
        <v>99</v>
      </c>
      <c r="BT63" s="3" cm="1">
        <f t="array" ref="BT63" xml:space="preserve"> 5 * (SUMPRODUCT( (M$6:V$6=1) * (M63:V63="Y") * 2 ) + SUMPRODUCT( (M$6:V$6=2) * (M63:V63="Y") * 1 ) +SUMPRODUCT( (M$6:V$6=3) * (M63:V63="Y") * 1 ) + SUMPRODUCT( (M$6:V$6=4) * (M63:V63="N") * 1 ) +SUMPRODUCT( (M$6:V$6=5) * (M63:V63="N") * 2 ))
+ (SUMPRODUCT( (X$6:BQ$6=1) * (X63:BQ63="Y") * 2 ) +SUMPRODUCT( (X$6:BQ$6=2) * (X63:BQ63="Y") * 1 ) +SUMPRODUCT( (X$6:BQ$6=3) * (X63:BQ63="Y") * 1 ) +SUMPRODUCT( (X$6:BQ$6=4) * (X63:BQ63="N") * 1 ) +SUMPRODUCT( (X$6:BQ$6=5) * (X63:BQ63="N") * 2 ))</f>
        <v>18</v>
      </c>
      <c r="BU63" s="3">
        <f t="shared" si="3"/>
        <v>5</v>
      </c>
      <c r="BV63" s="3">
        <f t="shared" si="9"/>
        <v>1</v>
      </c>
      <c r="BX63" s="3">
        <f xml:space="preserve"> 5 * (SUMPRODUCT( (M$6:N$6=1)*((M63:N63="Y") + (M63:N63="N")) * 2 ) +SUMPRODUCT( (M$6:N$6=2) * ((M63:N63="Y") + (M63:N63="N")) * 1 ) + SUMPRODUCT( (M$6:N$6=3)*((M63:N63="Y")+(M63:N63="N"))*1 ) +SUMPRODUCT( (M$6:N$6=4 ) * ((M63:N63="Y") + (M63:N63="N")) * 1 )+SUMPRODUCT( (M$6:N$6=5) * ((M63:N63="Y")+(M63:N63="N")) * 2 ))+1*(SUMPRODUCT( (X$6:AC$6=1) * ((X63:AC63="Y") + (X63:AC63="N")) * 2 ) +SUMPRODUCT( (X$6:AC$6=2 ) * ((X63:AC63="Y") + (X63:AC63="N")) * 1 ) +SUMPRODUCT( (X$6:AC$6=3) * ((X63:AC63="Y") + (X63:AC63="N")) * 1 ) +SUMPRODUCT( (X$6:AC$6=4) * ((X63:AC63="Y") + (X63:AC63="N")) * 1 ) + SUMPRODUCT( (X$6:AC$6=5) * ((X63:AC63="Y") + (X63:AC63="N")) * 2 ))</f>
        <v>17</v>
      </c>
      <c r="BY63" s="3">
        <f xml:space="preserve"> 5 * (SUMPRODUCT( (M$6:N$6=1) * (M63:N63="Y") * 2 ) + SUMPRODUCT( (M$6:N$6=2) * (M63:N63="Y") * 1 ) +SUMPRODUCT( (M$6:N$6=3) * (M63:N63="Y") * 1 ) + SUMPRODUCT( (M$6:N$6=4) * (M63:N63="N") * 1 ) +SUMPRODUCT( (M$6:N$6=5) * (M63:N63="N") * 2 ))
+ (SUMPRODUCT( (X$6:AC$6=1) * (X63:AC63="Y") * 2 ) +SUMPRODUCT( (X$6:AC$6=2) * (X63:AC63="Y") * 1 ) +SUMPRODUCT( (X$6:AC$6=3) * (X63:AC63="Y") * 1 ) +SUMPRODUCT( (X$6:AC$6=4) * (X63:AC63="N") * 1 ) +SUMPRODUCT( (X$6:AC$6=5) * (X63:AC63="N") * 2 ))</f>
        <v>2</v>
      </c>
      <c r="BZ63" s="3">
        <f>COUNTA(M63:N63)+COUNTA(X63:AC63)</f>
        <v>8</v>
      </c>
      <c r="CA63" s="3">
        <f xml:space="preserve"> 5 * (SUMPRODUCT( (O$6:R$6=1)*((O63:R63="Y") + (O63:R63="N")) * 2 ) +SUMPRODUCT( (O$6:R$6=2) * ((O63:R63="Y") + (O63:R63="N")) * 1 ) + SUMPRODUCT( (O$6:R$6=3)*((O63:R63="Y")+(O63:R63="N"))*1 ) +SUMPRODUCT( (O$6:R$6=4 ) * ((O63:R63="Y") + (O63:R63="N")) * 1 )+SUMPRODUCT( (O$6:R$6=5) * ((O63:R63="Y")+(O63:R63="N")) * 2 ))
+1*(SUMPRODUCT( (AD$6:AQ$6=1) * ((AD63:AQ63="Y") + (AD63:AQ63="N")) * 2 ) +SUMPRODUCT( (AD$6:AQ$6=2 ) * ((AD63:AQ63="Y") + (AD63:AQ63="N")) * 1 ) +SUMPRODUCT( (AD$6:AQ$6=3) * ((AD63:AQ63="Y") + (AD63:AQ63="N")) * 1 ) +SUMPRODUCT( (AD$6:AQ$6=4) * ((AD63:AQ63="Y") + (AD63:AQ63="N")) * 1 ) + SUMPRODUCT( (AD$6:AQ$6=5) * ((AD63:AQ63="Y") + (AD63:AQ63="N")) * 2 ))</f>
        <v>40</v>
      </c>
      <c r="CB63" s="3">
        <f xml:space="preserve"> 5 * (SUMPRODUCT( (O$6:R$6=1) * (O63:R63="Y") * 2 ) + SUMPRODUCT( (O$6:R$6=2) * (O63:R63="Y") * 1 ) +SUMPRODUCT( (O$6:R$6=3) * (O63:R63="Y") * 1 ) + SUMPRODUCT( (O$6:R$6=4) * (O63:R63="N") * 1 ) +SUMPRODUCT( (O$6:R$6=5) * (O63:R63="N") * 2 ))
+ (SUMPRODUCT( (AD$6:AQ$6=1) * (AD63:AQ63="Y") * 2 ) +SUMPRODUCT( (AD$6:AQ$6=2) * (AD63:AQ63="Y") * 1 ) +SUMPRODUCT( (AD$6:AQ$6=3) * (AD63:AQ63="Y") * 1 ) +SUMPRODUCT( (AD$6:AQ$6=4) * (AD63:AQ63="N") * 1 ) +SUMPRODUCT( (AD$6:AQ$6=5) * (AD63:AQ63="N") * 2 ))</f>
        <v>14</v>
      </c>
      <c r="CC63" s="3">
        <f>COUNTA(O63:R63)+COUNTA(AD63:AQ63)</f>
        <v>18</v>
      </c>
      <c r="CD63" s="3">
        <f>1*(SUMPRODUCT( (AR$6:AY$6=1) * ((AR63:AY63="Y") + (AR63:AY63="N")) * 2 ) +SUMPRODUCT( (AR$6:AY$6=2 ) * ((AR63:AY63="Y") + (AR63:AY63="N")) * 1 ) +SUMPRODUCT( (AR$6:AY$6=3) * ((AR63:AY63="Y") + (AR63:AY63="N")) * 1 ) +SUMPRODUCT( (AR$6:AY$6=4) * ((AR63:AY63="Y") + (AR63:AY63="N")) * 1 ) + SUMPRODUCT( (AR$6:AY$6=5) * ((AR63:AY63="Y") + (AR63:AY63="N")) * 2 ))</f>
        <v>8</v>
      </c>
      <c r="CE63" s="3">
        <f>(SUMPRODUCT( (AR$6:AY$6=1) * (AR63:AY63="Y") * 2 ) +SUMPRODUCT( (AR$6:AY$6=2) * (AR63:AY63="Y") * 1 ) +SUMPRODUCT( (AR$6:AY$6=3) * (AR63:AY63="Y") * 1 ) +SUMPRODUCT( (AR$6:AY$6=4) * (AR63:AY63="N") * 1 ) +SUMPRODUCT( (AR$6:AY$6=5) * (AR63:AY63="N") * 2 ))</f>
        <v>1</v>
      </c>
      <c r="CF63" s="3">
        <f>COUNTA(AR63:AY63)</f>
        <v>8</v>
      </c>
      <c r="CG63" s="3" cm="1">
        <f t="array" ref="CG63">5*(SUMPRODUCT((S$6=1)*((S63="Y")+(S63="N"))*2)+SUMPRODUCT((S$6=2)*((S63="Y")+(S63="N"))*1)+SUMPRODUCT((S$6=3)*((S63="Y")+(S63="N"))*1)+SUMPRODUCT((S$6=4)*((S63="Y")+(S63="N"))*1)+SUMPRODUCT((S$6=5)*((S63="Y")+(S63="N"))*2))+1*(SUMPRODUCT((AZ$6:BI$6=1)*((AZ63:BI63="Y")+(AZ63:BI63="N"))*2)+SUMPRODUCT((AZ$6:BI$6=2)*((AZ63:BI63="Y")+(AZ63:BI63="N"))*1)+SUMPRODUCT((AZ$6:BI$6=3)*((AZ63:BI63="Y")+(AZ63:BI63="N"))*1)+SUMPRODUCT((AZ$6:BI$6=4)*((AZ63:BI63="Y")+(AZ63:BI63="N"))*1)+SUMPRODUCT((AZ$6:BI$6=5)*((AZ63:BI63="Y")+(AZ63:BI63="N"))*2))</f>
        <v>10</v>
      </c>
      <c r="CH63" s="3" cm="1">
        <f t="array" ref="CH63">5*(SUMPRODUCT((S$6=1)*(S63="Y")*2)+SUMPRODUCT((S$6=2)*(S63="Y")*1)+SUMPRODUCT((S$6=3)*(S63="Y")*1)+SUMPRODUCT((S$6=4)*(S63="N")*1)+SUMPRODUCT((S$6=5)*(S63="N")*2))+(SUMPRODUCT((AZ$6:BI$6=1)*(AZ63:BI63="Y")*2)+SUMPRODUCT((AZ$6:BI$6=2)*(AZ63:BI63="Y")*1)+SUMPRODUCT((AZ$6:BI$6=3)*(AZ63:BI63="Y")*1)+SUMPRODUCT((AZ$6:BI$6=4)*(AZ63:BI63="N")*1)+SUMPRODUCT((AZ$6:BI$6=5)*(AZ63:BI63="N")*2))</f>
        <v>0</v>
      </c>
      <c r="CI63" s="3">
        <f>COUNTA(S63)+COUNTA(AZ63:BI63)</f>
        <v>11</v>
      </c>
      <c r="CJ63" s="3" cm="1">
        <f t="array" ref="CJ63">5*(SUMPRODUCT((T$6:V$6=1)*((T63:V63="Y")+(T63:V63="N"))*2)+SUMPRODUCT((T$6:V$6=2)*((T63:V63="Y")+(T63:V63="N"))*1)+SUMPRODUCT((T$6:V$6=3)*((T63:V63="Y")+(T63:V63="N"))*1)+SUMPRODUCT((T$6:V$6=4)*((T63:V63="Y")+(T63:V63="N"))*1)+SUMPRODUCT((T$6:V$6=5)*((T63:V63="Y")+(T63:V63="N"))*2))+1*(SUMPRODUCT((BJ$6:BQ$6=1)*((BJ63:BQ63="Y")+(BJ63:BQ63="N"))*2)+SUMPRODUCT((BJ$6:BQ$6=2)*((BJ63:BQ63="Y")+(BJ63:BQ63="N"))*1)+SUMPRODUCT((BJ$6:BQ$6=3)*((BJ63:BQ63="Y")+(BJ63:BQ63="N"))*1)+SUMPRODUCT((BJ$6:BQ$6=4)*((BJ63:BQ63="Y")+(BJ63:BQ63="N"))*1)+SUMPRODUCT((BJ$6:BQ$6=5)*((BJ63:BQ63="Y")+(BJ63:BQ63="N"))*2))</f>
        <v>24</v>
      </c>
      <c r="CK63" s="3" cm="1">
        <f t="array" ref="CK63">5*(SUMPRODUCT((T$6:V$6=1)*(T63:V63="Y")*2)+SUMPRODUCT((T$6:V$6=2)*(T63:V63="Y")*1)+SUMPRODUCT((T$6:V$6=3)*(T63:V63="Y")*1)+SUMPRODUCT((T$6:V$6=4)*(T63:V63="N")*1)+SUMPRODUCT((T$6:V$6=5)*(T63:V63="N")*2))+(SUMPRODUCT((BJ$6:BQ$6=1)*(BJ63:BQ63="Y")*2)+SUMPRODUCT((BJ$6:BQ$6=2)*(BJ63:BQ63="Y")*1)+SUMPRODUCT((BJ$6:BQ$6=3)*(BJ63:BQ63="Y")*1)+SUMPRODUCT((BJ$6:BQ$6=4)*(BJ63:BQ63="N")*1)+SUMPRODUCT((BJ$6:BQ$6=5)*(BJ63:BQ63="N")*2))</f>
        <v>1</v>
      </c>
      <c r="CL63" s="3">
        <f t="shared" si="4"/>
        <v>11</v>
      </c>
      <c r="CM63" s="19" t="e">
        <f>SUM(COUNTIF(M63, $H$128)*$H$137)+(COUNTIF(M63, $H$129)*$H$137)+(COUNTIF(#REF!, $H$128)*$H$135)+(COUNTIF(#REF!, $H$129)*$H$135)</f>
        <v>#REF!</v>
      </c>
      <c r="CN63" s="19" t="e">
        <f>SUM(COUNTIF(M63, $H$128)*$H$137)+(COUNTIF(#REF!, $H$128)*$H$135)</f>
        <v>#REF!</v>
      </c>
      <c r="CO63" s="19">
        <f>COUNTA(M63)+COUNTA(#REF!)</f>
        <v>2</v>
      </c>
      <c r="CP63" s="19" t="e">
        <f>SUM(COUNTIF(M63, $H$128)*$H$137)+(COUNTIF(M63, $H$129)*$H$137)+(COUNTIF(#REF!, $H$128)*$H$135)+(COUNTIF(#REF!, $H$129)*$H$135)</f>
        <v>#REF!</v>
      </c>
      <c r="CQ63" s="19" t="e">
        <f>SUM(COUNTIF(M63, $H$128)*$H$137)+(COUNTIF(#REF!, $H$128)*$H$135)</f>
        <v>#REF!</v>
      </c>
      <c r="CR63" s="19">
        <f>COUNTA(M63)+COUNTA(#REF!)</f>
        <v>2</v>
      </c>
    </row>
    <row r="64" spans="1:96" ht="15.75" customHeight="1" thickBot="1" x14ac:dyDescent="0.25">
      <c r="A64" s="14">
        <f t="shared" si="8"/>
        <v>10.309278350515463</v>
      </c>
      <c r="B64" s="14">
        <f t="shared" si="5"/>
        <v>0</v>
      </c>
      <c r="C64" s="14">
        <f t="shared" si="6"/>
        <v>25</v>
      </c>
      <c r="D64" s="14">
        <f t="shared" si="7"/>
        <v>0</v>
      </c>
      <c r="E64" s="14">
        <f t="shared" si="1"/>
        <v>0</v>
      </c>
      <c r="F64" s="14">
        <f t="shared" si="2"/>
        <v>0</v>
      </c>
      <c r="G64" s="14"/>
      <c r="H64" s="3" t="s">
        <v>41</v>
      </c>
      <c r="I64" s="3" t="s">
        <v>171</v>
      </c>
      <c r="J64" s="3" t="s">
        <v>136</v>
      </c>
      <c r="K64" s="17" t="s">
        <v>172</v>
      </c>
      <c r="L64" s="18" t="s">
        <v>170</v>
      </c>
      <c r="M64" s="3" t="s">
        <v>71</v>
      </c>
      <c r="N64" s="3" t="s">
        <v>71</v>
      </c>
      <c r="O64" s="3" t="s">
        <v>71</v>
      </c>
      <c r="P64" s="3" t="s">
        <v>71</v>
      </c>
      <c r="Q64" s="3" t="s">
        <v>71</v>
      </c>
      <c r="R64" s="3" t="s">
        <v>71</v>
      </c>
      <c r="S64" s="3" t="s">
        <v>58</v>
      </c>
      <c r="T64" s="3" t="s">
        <v>71</v>
      </c>
      <c r="U64" s="3" t="s">
        <v>71</v>
      </c>
      <c r="V64" s="3" t="s">
        <v>71</v>
      </c>
      <c r="W64" s="3" t="s">
        <v>71</v>
      </c>
      <c r="X64" s="3" t="s">
        <v>71</v>
      </c>
      <c r="Y64" s="3" t="s">
        <v>71</v>
      </c>
      <c r="Z64" s="3" t="s">
        <v>71</v>
      </c>
      <c r="AA64" s="3" t="s">
        <v>71</v>
      </c>
      <c r="AB64" s="3" t="s">
        <v>71</v>
      </c>
      <c r="AC64" s="3" t="s">
        <v>71</v>
      </c>
      <c r="AD64" s="3" t="s">
        <v>71</v>
      </c>
      <c r="AE64" s="3" t="s">
        <v>71</v>
      </c>
      <c r="AF64" s="3" t="s">
        <v>71</v>
      </c>
      <c r="AG64" s="3" t="s">
        <v>71</v>
      </c>
      <c r="AH64" s="3" t="s">
        <v>71</v>
      </c>
      <c r="AI64" s="3" t="s">
        <v>71</v>
      </c>
      <c r="AJ64" s="3" t="s">
        <v>71</v>
      </c>
      <c r="AK64" s="3" t="s">
        <v>71</v>
      </c>
      <c r="AL64" s="3" t="s">
        <v>71</v>
      </c>
      <c r="AM64" s="3" t="s">
        <v>71</v>
      </c>
      <c r="AN64" s="3" t="s">
        <v>71</v>
      </c>
      <c r="AO64" s="3" t="s">
        <v>71</v>
      </c>
      <c r="AP64" s="3" t="s">
        <v>71</v>
      </c>
      <c r="AQ64" s="3" t="s">
        <v>71</v>
      </c>
      <c r="AR64" s="3" t="s">
        <v>71</v>
      </c>
      <c r="AS64" s="3" t="s">
        <v>71</v>
      </c>
      <c r="AT64" s="3" t="s">
        <v>71</v>
      </c>
      <c r="AU64" s="3" t="s">
        <v>71</v>
      </c>
      <c r="AV64" s="3" t="s">
        <v>71</v>
      </c>
      <c r="AW64" s="3" t="s">
        <v>71</v>
      </c>
      <c r="AX64" s="3" t="s">
        <v>71</v>
      </c>
      <c r="AY64" s="3" t="s">
        <v>71</v>
      </c>
      <c r="AZ64" s="3" t="s">
        <v>71</v>
      </c>
      <c r="BA64" s="3" t="s">
        <v>71</v>
      </c>
      <c r="BB64" s="3" t="s">
        <v>71</v>
      </c>
      <c r="BC64" s="3" t="s">
        <v>71</v>
      </c>
      <c r="BD64" s="3" t="s">
        <v>71</v>
      </c>
      <c r="BE64" s="3" t="s">
        <v>71</v>
      </c>
      <c r="BF64" s="3" t="s">
        <v>71</v>
      </c>
      <c r="BG64" s="3" t="s">
        <v>71</v>
      </c>
      <c r="BH64" s="3" t="s">
        <v>71</v>
      </c>
      <c r="BI64" s="3" t="s">
        <v>71</v>
      </c>
      <c r="BJ64" s="3" t="s">
        <v>71</v>
      </c>
      <c r="BK64" s="3" t="s">
        <v>71</v>
      </c>
      <c r="BL64" s="3" t="s">
        <v>71</v>
      </c>
      <c r="BM64" s="3" t="s">
        <v>71</v>
      </c>
      <c r="BN64" s="3" t="s">
        <v>71</v>
      </c>
      <c r="BO64" s="3" t="s">
        <v>58</v>
      </c>
      <c r="BP64" s="3" t="s">
        <v>71</v>
      </c>
      <c r="BQ64" s="3" t="s">
        <v>71</v>
      </c>
      <c r="BR64" s="3" t="s">
        <v>71</v>
      </c>
      <c r="BS64" s="3" cm="1">
        <f t="array" ref="BS64" xml:space="preserve"> 5 * (SUMPRODUCT( (M$6:V$6=1)*((M64:V64="Y") + (M64:V64="N")) * 2 ) +SUMPRODUCT( (M$6:V$6=2) * ((M64:V64="Y") + (M64:V64="N")) * 1 ) + SUMPRODUCT( (M$6:V$6=3)*((M64:V64="Y")+(M64:V64="N"))*1 ) +SUMPRODUCT( (M$6:V$6=4 ) * ((M64:V64="Y") + (M64:V64="N")) * 1 )+SUMPRODUCT( (M$6:V$6=5) * ((M64:V64="Y")+(M64:V64="N")) * 2 ))+1*(SUMPRODUCT( (X$6:BQ$6=1) * ((X64:BQ64="Y") + (X64:BQ64="N")) * 2 ) +SUMPRODUCT( (X$6:BQ$6=2 ) * ((X64:BQ64="Y") + (X64:BQ64="N")) * 1 ) +SUMPRODUCT( (X$6:BQ$6=3) * ((X64:BQ64="Y") + (X64:BQ64="N")) * 1 ) +SUMPRODUCT( (X$6:BQ$6=4) * ((X64:BQ64="Y") + (X64:BQ64="N")) * 1 ) + SUMPRODUCT( (X$6:BQ$6=5) * ((X64:BQ64="Y") + (X64:BQ64="N")) * 2 ))</f>
        <v>97</v>
      </c>
      <c r="BT64" s="3" cm="1">
        <f t="array" ref="BT64" xml:space="preserve"> 5 * (SUMPRODUCT( (M$6:V$6=1) * (M64:V64="Y") * 2 ) + SUMPRODUCT( (M$6:V$6=2) * (M64:V64="Y") * 1 ) +SUMPRODUCT( (M$6:V$6=3) * (M64:V64="Y") * 1 ) + SUMPRODUCT( (M$6:V$6=4) * (M64:V64="N") * 1 ) +SUMPRODUCT( (M$6:V$6=5) * (M64:V64="N") * 2 ))
+ (SUMPRODUCT( (X$6:BQ$6=1) * (X64:BQ64="Y") * 2 ) +SUMPRODUCT( (X$6:BQ$6=2) * (X64:BQ64="Y") * 1 ) +SUMPRODUCT( (X$6:BQ$6=3) * (X64:BQ64="Y") * 1 ) +SUMPRODUCT( (X$6:BQ$6=4) * (X64:BQ64="N") * 1 ) +SUMPRODUCT( (X$6:BQ$6=5) * (X64:BQ64="N") * 2 ))</f>
        <v>10</v>
      </c>
      <c r="BU64" s="3">
        <f t="shared" si="3"/>
        <v>6</v>
      </c>
      <c r="BV64" s="3">
        <f t="shared" si="9"/>
        <v>1</v>
      </c>
      <c r="BX64" s="3">
        <f xml:space="preserve"> 5 * (SUMPRODUCT( (M$6:N$6=1)*((M64:N64="Y") + (M64:N64="N")) * 2 ) +SUMPRODUCT( (M$6:N$6=2) * ((M64:N64="Y") + (M64:N64="N")) * 1 ) + SUMPRODUCT( (M$6:N$6=3)*((M64:N64="Y")+(M64:N64="N"))*1 ) +SUMPRODUCT( (M$6:N$6=4 ) * ((M64:N64="Y") + (M64:N64="N")) * 1 )+SUMPRODUCT( (M$6:N$6=5) * ((M64:N64="Y")+(M64:N64="N")) * 2 ))+1*(SUMPRODUCT( (X$6:AC$6=1) * ((X64:AC64="Y") + (X64:AC64="N")) * 2 ) +SUMPRODUCT( (X$6:AC$6=2 ) * ((X64:AC64="Y") + (X64:AC64="N")) * 1 ) +SUMPRODUCT( (X$6:AC$6=3) * ((X64:AC64="Y") + (X64:AC64="N")) * 1 ) +SUMPRODUCT( (X$6:AC$6=4) * ((X64:AC64="Y") + (X64:AC64="N")) * 1 ) + SUMPRODUCT( (X$6:AC$6=5) * ((X64:AC64="Y") + (X64:AC64="N")) * 2 ))</f>
        <v>17</v>
      </c>
      <c r="BY64" s="3">
        <f xml:space="preserve"> 5 * (SUMPRODUCT( (M$6:N$6=1) * (M64:N64="Y") * 2 ) + SUMPRODUCT( (M$6:N$6=2) * (M64:N64="Y") * 1 ) +SUMPRODUCT( (M$6:N$6=3) * (M64:N64="Y") * 1 ) + SUMPRODUCT( (M$6:N$6=4) * (M64:N64="N") * 1 ) +SUMPRODUCT( (M$6:N$6=5) * (M64:N64="N") * 2 ))
+ (SUMPRODUCT( (X$6:AC$6=1) * (X64:AC64="Y") * 2 ) +SUMPRODUCT( (X$6:AC$6=2) * (X64:AC64="Y") * 1 ) +SUMPRODUCT( (X$6:AC$6=3) * (X64:AC64="Y") * 1 ) +SUMPRODUCT( (X$6:AC$6=4) * (X64:AC64="N") * 1 ) +SUMPRODUCT( (X$6:AC$6=5) * (X64:AC64="N") * 2 ))</f>
        <v>0</v>
      </c>
      <c r="BZ64" s="3">
        <f>COUNTA(M64:N64)+COUNTA(X64:AC64)</f>
        <v>8</v>
      </c>
      <c r="CA64" s="3">
        <f xml:space="preserve"> 5 * (SUMPRODUCT( (O$6:R$6=1)*((O64:R64="Y") + (O64:R64="N")) * 2 ) +SUMPRODUCT( (O$6:R$6=2) * ((O64:R64="Y") + (O64:R64="N")) * 1 ) + SUMPRODUCT( (O$6:R$6=3)*((O64:R64="Y")+(O64:R64="N"))*1 ) +SUMPRODUCT( (O$6:R$6=4 ) * ((O64:R64="Y") + (O64:R64="N")) * 1 )+SUMPRODUCT( (O$6:R$6=5) * ((O64:R64="Y")+(O64:R64="N")) * 2 ))
+1*(SUMPRODUCT( (AD$6:AQ$6=1) * ((AD64:AQ64="Y") + (AD64:AQ64="N")) * 2 ) +SUMPRODUCT( (AD$6:AQ$6=2 ) * ((AD64:AQ64="Y") + (AD64:AQ64="N")) * 1 ) +SUMPRODUCT( (AD$6:AQ$6=3) * ((AD64:AQ64="Y") + (AD64:AQ64="N")) * 1 ) +SUMPRODUCT( (AD$6:AQ$6=4) * ((AD64:AQ64="Y") + (AD64:AQ64="N")) * 1 ) + SUMPRODUCT( (AD$6:AQ$6=5) * ((AD64:AQ64="Y") + (AD64:AQ64="N")) * 2 ))</f>
        <v>40</v>
      </c>
      <c r="CB64" s="3">
        <f xml:space="preserve"> 5 * (SUMPRODUCT( (O$6:R$6=1) * (O64:R64="Y") * 2 ) + SUMPRODUCT( (O$6:R$6=2) * (O64:R64="Y") * 1 ) +SUMPRODUCT( (O$6:R$6=3) * (O64:R64="Y") * 1 ) + SUMPRODUCT( (O$6:R$6=4) * (O64:R64="N") * 1 ) +SUMPRODUCT( (O$6:R$6=5) * (O64:R64="N") * 2 ))
+ (SUMPRODUCT( (AD$6:AQ$6=1) * (AD64:AQ64="Y") * 2 ) +SUMPRODUCT( (AD$6:AQ$6=2) * (AD64:AQ64="Y") * 1 ) +SUMPRODUCT( (AD$6:AQ$6=3) * (AD64:AQ64="Y") * 1 ) +SUMPRODUCT( (AD$6:AQ$6=4) * (AD64:AQ64="N") * 1 ) +SUMPRODUCT( (AD$6:AQ$6=5) * (AD64:AQ64="N") * 2 ))</f>
        <v>10</v>
      </c>
      <c r="CC64" s="3">
        <f>COUNTA(O64:R64)+COUNTA(AD64:AQ64)</f>
        <v>18</v>
      </c>
      <c r="CD64" s="3">
        <f>1*(SUMPRODUCT( (AR$6:AY$6=1) * ((AR64:AY64="Y") + (AR64:AY64="N")) * 2 ) +SUMPRODUCT( (AR$6:AY$6=2 ) * ((AR64:AY64="Y") + (AR64:AY64="N")) * 1 ) +SUMPRODUCT( (AR$6:AY$6=3) * ((AR64:AY64="Y") + (AR64:AY64="N")) * 1 ) +SUMPRODUCT( (AR$6:AY$6=4) * ((AR64:AY64="Y") + (AR64:AY64="N")) * 1 ) + SUMPRODUCT( (AR$6:AY$6=5) * ((AR64:AY64="Y") + (AR64:AY64="N")) * 2 ))</f>
        <v>8</v>
      </c>
      <c r="CE64" s="3">
        <f>(SUMPRODUCT( (AR$6:AY$6=1) * (AR64:AY64="Y") * 2 ) +SUMPRODUCT( (AR$6:AY$6=2) * (AR64:AY64="Y") * 1 ) +SUMPRODUCT( (AR$6:AY$6=3) * (AR64:AY64="Y") * 1 ) +SUMPRODUCT( (AR$6:AY$6=4) * (AR64:AY64="N") * 1 ) +SUMPRODUCT( (AR$6:AY$6=5) * (AR64:AY64="N") * 2 ))</f>
        <v>0</v>
      </c>
      <c r="CF64" s="3">
        <f>COUNTA(AR64:AY64)</f>
        <v>8</v>
      </c>
      <c r="CG64" s="3" cm="1">
        <f t="array" ref="CG64">5*(SUMPRODUCT((S$6=1)*((S64="Y")+(S64="N"))*2)+SUMPRODUCT((S$6=2)*((S64="Y")+(S64="N"))*1)+SUMPRODUCT((S$6=3)*((S64="Y")+(S64="N"))*1)+SUMPRODUCT((S$6=4)*((S64="Y")+(S64="N"))*1)+SUMPRODUCT((S$6=5)*((S64="Y")+(S64="N"))*2))+1*(SUMPRODUCT((AZ$6:BI$6=1)*((AZ64:BI64="Y")+(AZ64:BI64="N"))*2)+SUMPRODUCT((AZ$6:BI$6=2)*((AZ64:BI64="Y")+(AZ64:BI64="N"))*1)+SUMPRODUCT((AZ$6:BI$6=3)*((AZ64:BI64="Y")+(AZ64:BI64="N"))*1)+SUMPRODUCT((AZ$6:BI$6=4)*((AZ64:BI64="Y")+(AZ64:BI64="N"))*1)+SUMPRODUCT((AZ$6:BI$6=5)*((AZ64:BI64="Y")+(AZ64:BI64="N"))*2))</f>
        <v>10</v>
      </c>
      <c r="CH64" s="3" cm="1">
        <f t="array" ref="CH64">5*(SUMPRODUCT((S$6=1)*(S64="Y")*2)+SUMPRODUCT((S$6=2)*(S64="Y")*1)+SUMPRODUCT((S$6=3)*(S64="Y")*1)+SUMPRODUCT((S$6=4)*(S64="N")*1)+SUMPRODUCT((S$6=5)*(S64="N")*2))+(SUMPRODUCT((AZ$6:BI$6=1)*(AZ64:BI64="Y")*2)+SUMPRODUCT((AZ$6:BI$6=2)*(AZ64:BI64="Y")*1)+SUMPRODUCT((AZ$6:BI$6=3)*(AZ64:BI64="Y")*1)+SUMPRODUCT((AZ$6:BI$6=4)*(AZ64:BI64="N")*1)+SUMPRODUCT((AZ$6:BI$6=5)*(AZ64:BI64="N")*2))</f>
        <v>0</v>
      </c>
      <c r="CI64" s="3">
        <f>COUNTA(S64)+COUNTA(AZ64:BI64)</f>
        <v>11</v>
      </c>
      <c r="CJ64" s="3" cm="1">
        <f t="array" ref="CJ64">5*(SUMPRODUCT((T$6:V$6=1)*((T64:V64="Y")+(T64:V64="N"))*2)+SUMPRODUCT((T$6:V$6=2)*((T64:V64="Y")+(T64:V64="N"))*1)+SUMPRODUCT((T$6:V$6=3)*((T64:V64="Y")+(T64:V64="N"))*1)+SUMPRODUCT((T$6:V$6=4)*((T64:V64="Y")+(T64:V64="N"))*1)+SUMPRODUCT((T$6:V$6=5)*((T64:V64="Y")+(T64:V64="N"))*2))+1*(SUMPRODUCT((BJ$6:BQ$6=1)*((BJ64:BQ64="Y")+(BJ64:BQ64="N"))*2)+SUMPRODUCT((BJ$6:BQ$6=2)*((BJ64:BQ64="Y")+(BJ64:BQ64="N"))*1)+SUMPRODUCT((BJ$6:BQ$6=3)*((BJ64:BQ64="Y")+(BJ64:BQ64="N"))*1)+SUMPRODUCT((BJ$6:BQ$6=4)*((BJ64:BQ64="Y")+(BJ64:BQ64="N"))*1)+SUMPRODUCT((BJ$6:BQ$6=5)*((BJ64:BQ64="Y")+(BJ64:BQ64="N"))*2))</f>
        <v>22</v>
      </c>
      <c r="CK64" s="3" cm="1">
        <f t="array" ref="CK64">5*(SUMPRODUCT((T$6:V$6=1)*(T64:V64="Y")*2)+SUMPRODUCT((T$6:V$6=2)*(T64:V64="Y")*1)+SUMPRODUCT((T$6:V$6=3)*(T64:V64="Y")*1)+SUMPRODUCT((T$6:V$6=4)*(T64:V64="N")*1)+SUMPRODUCT((T$6:V$6=5)*(T64:V64="N")*2))+(SUMPRODUCT((BJ$6:BQ$6=1)*(BJ64:BQ64="Y")*2)+SUMPRODUCT((BJ$6:BQ$6=2)*(BJ64:BQ64="Y")*1)+SUMPRODUCT((BJ$6:BQ$6=3)*(BJ64:BQ64="Y")*1)+SUMPRODUCT((BJ$6:BQ$6=4)*(BJ64:BQ64="N")*1)+SUMPRODUCT((BJ$6:BQ$6=5)*(BJ64:BQ64="N")*2))</f>
        <v>0</v>
      </c>
      <c r="CL64" s="3">
        <f t="shared" si="4"/>
        <v>11</v>
      </c>
      <c r="CM64" s="19" t="e">
        <f>SUM(COUNTIF(M64, $H$128)*$H$137)+(COUNTIF(M64, $H$129)*$H$137)+(COUNTIF(#REF!, $H$128)*$H$135)+(COUNTIF(#REF!, $H$129)*$H$135)</f>
        <v>#REF!</v>
      </c>
      <c r="CN64" s="19" t="e">
        <f>SUM(COUNTIF(M64, $H$128)*$H$137)+(COUNTIF(#REF!, $H$128)*$H$135)</f>
        <v>#REF!</v>
      </c>
      <c r="CO64" s="19">
        <f>COUNTA(M64)+COUNTA(#REF!)</f>
        <v>2</v>
      </c>
      <c r="CP64" s="19" t="e">
        <f>SUM(COUNTIF(M64, $H$128)*$H$137)+(COUNTIF(M64, $H$129)*$H$137)+(COUNTIF(#REF!, $H$128)*$H$135)+(COUNTIF(#REF!, $H$129)*$H$135)</f>
        <v>#REF!</v>
      </c>
      <c r="CQ64" s="19" t="e">
        <f>SUM(COUNTIF(M64, $H$128)*$H$137)+(COUNTIF(#REF!, $H$128)*$H$135)</f>
        <v>#REF!</v>
      </c>
      <c r="CR64" s="19">
        <f>COUNTA(M64)+COUNTA(#REF!)</f>
        <v>2</v>
      </c>
    </row>
    <row r="65" spans="1:96" ht="15.75" customHeight="1" thickBot="1" x14ac:dyDescent="0.25">
      <c r="A65" s="14">
        <f t="shared" si="8"/>
        <v>9.6153846153846168</v>
      </c>
      <c r="B65" s="14">
        <f t="shared" si="5"/>
        <v>0</v>
      </c>
      <c r="C65" s="14">
        <f t="shared" si="6"/>
        <v>25</v>
      </c>
      <c r="D65" s="14">
        <f t="shared" si="7"/>
        <v>0</v>
      </c>
      <c r="E65" s="14">
        <f t="shared" si="1"/>
        <v>0</v>
      </c>
      <c r="F65" s="14">
        <f t="shared" si="2"/>
        <v>0</v>
      </c>
      <c r="G65" s="14"/>
      <c r="H65" s="3" t="s">
        <v>41</v>
      </c>
      <c r="I65" s="3" t="s">
        <v>173</v>
      </c>
      <c r="J65" s="3" t="s">
        <v>174</v>
      </c>
      <c r="K65" s="17" t="s">
        <v>175</v>
      </c>
      <c r="L65" s="18" t="s">
        <v>176</v>
      </c>
      <c r="M65" s="3" t="s">
        <v>71</v>
      </c>
      <c r="N65" s="3" t="s">
        <v>71</v>
      </c>
      <c r="O65" s="3" t="s">
        <v>71</v>
      </c>
      <c r="P65" s="3" t="s">
        <v>71</v>
      </c>
      <c r="Q65" s="3" t="s">
        <v>71</v>
      </c>
      <c r="R65" s="3" t="s">
        <v>71</v>
      </c>
      <c r="S65" s="3" t="s">
        <v>71</v>
      </c>
      <c r="T65" s="3" t="s">
        <v>71</v>
      </c>
      <c r="U65" s="3" t="s">
        <v>71</v>
      </c>
      <c r="V65" s="3" t="s">
        <v>71</v>
      </c>
      <c r="W65" s="3" t="s">
        <v>71</v>
      </c>
      <c r="X65" s="3" t="s">
        <v>71</v>
      </c>
      <c r="Y65" s="3" t="s">
        <v>71</v>
      </c>
      <c r="Z65" s="3" t="s">
        <v>71</v>
      </c>
      <c r="AA65" s="3" t="s">
        <v>71</v>
      </c>
      <c r="AB65" s="3" t="s">
        <v>71</v>
      </c>
      <c r="AC65" s="3" t="s">
        <v>71</v>
      </c>
      <c r="AD65" s="3" t="s">
        <v>71</v>
      </c>
      <c r="AE65" s="3" t="s">
        <v>71</v>
      </c>
      <c r="AF65" s="3" t="s">
        <v>71</v>
      </c>
      <c r="AG65" s="3" t="s">
        <v>71</v>
      </c>
      <c r="AH65" s="3" t="s">
        <v>71</v>
      </c>
      <c r="AI65" s="3" t="s">
        <v>71</v>
      </c>
      <c r="AJ65" s="3" t="s">
        <v>71</v>
      </c>
      <c r="AK65" s="3" t="s">
        <v>71</v>
      </c>
      <c r="AL65" s="3" t="s">
        <v>71</v>
      </c>
      <c r="AM65" s="3" t="s">
        <v>71</v>
      </c>
      <c r="AN65" s="3" t="s">
        <v>71</v>
      </c>
      <c r="AO65" s="3" t="s">
        <v>71</v>
      </c>
      <c r="AP65" s="3" t="s">
        <v>71</v>
      </c>
      <c r="AQ65" s="3" t="s">
        <v>71</v>
      </c>
      <c r="AR65" s="3" t="s">
        <v>71</v>
      </c>
      <c r="AS65" s="3" t="s">
        <v>71</v>
      </c>
      <c r="AT65" s="3" t="s">
        <v>71</v>
      </c>
      <c r="AU65" s="3" t="s">
        <v>71</v>
      </c>
      <c r="AV65" s="3" t="s">
        <v>71</v>
      </c>
      <c r="AW65" s="3" t="s">
        <v>71</v>
      </c>
      <c r="AX65" s="3" t="s">
        <v>71</v>
      </c>
      <c r="AY65" s="3" t="s">
        <v>71</v>
      </c>
      <c r="AZ65" s="3" t="s">
        <v>71</v>
      </c>
      <c r="BA65" s="3" t="s">
        <v>71</v>
      </c>
      <c r="BB65" s="3" t="s">
        <v>71</v>
      </c>
      <c r="BC65" s="3" t="s">
        <v>71</v>
      </c>
      <c r="BD65" s="3" t="s">
        <v>71</v>
      </c>
      <c r="BE65" s="3" t="s">
        <v>71</v>
      </c>
      <c r="BF65" s="3" t="s">
        <v>71</v>
      </c>
      <c r="BG65" s="3" t="s">
        <v>71</v>
      </c>
      <c r="BH65" s="3" t="s">
        <v>71</v>
      </c>
      <c r="BI65" s="3" t="s">
        <v>71</v>
      </c>
      <c r="BJ65" s="3" t="s">
        <v>71</v>
      </c>
      <c r="BK65" s="3" t="s">
        <v>71</v>
      </c>
      <c r="BL65" s="3" t="s">
        <v>71</v>
      </c>
      <c r="BM65" s="3" t="s">
        <v>71</v>
      </c>
      <c r="BN65" s="3" t="s">
        <v>71</v>
      </c>
      <c r="BO65" s="3" t="s">
        <v>71</v>
      </c>
      <c r="BP65" s="3" t="s">
        <v>71</v>
      </c>
      <c r="BQ65" s="3" t="s">
        <v>71</v>
      </c>
      <c r="BR65" s="3" t="s">
        <v>71</v>
      </c>
      <c r="BS65" s="3" cm="1">
        <f t="array" ref="BS65" xml:space="preserve"> 5 * (SUMPRODUCT( (M$6:V$6=1)*((M65:V65="Y") + (M65:V65="N")) * 2 ) +SUMPRODUCT( (M$6:V$6=2) * ((M65:V65="Y") + (M65:V65="N")) * 1 ) + SUMPRODUCT( (M$6:V$6=3)*((M65:V65="Y")+(M65:V65="N"))*1 ) +SUMPRODUCT( (M$6:V$6=4 ) * ((M65:V65="Y") + (M65:V65="N")) * 1 )+SUMPRODUCT( (M$6:V$6=5) * ((M65:V65="Y")+(M65:V65="N")) * 2 ))+1*(SUMPRODUCT( (X$6:BQ$6=1) * ((X65:BQ65="Y") + (X65:BQ65="N")) * 2 ) +SUMPRODUCT( (X$6:BQ$6=2 ) * ((X65:BQ65="Y") + (X65:BQ65="N")) * 1 ) +SUMPRODUCT( (X$6:BQ$6=3) * ((X65:BQ65="Y") + (X65:BQ65="N")) * 1 ) +SUMPRODUCT( (X$6:BQ$6=4) * ((X65:BQ65="Y") + (X65:BQ65="N")) * 1 ) + SUMPRODUCT( (X$6:BQ$6=5) * ((X65:BQ65="Y") + (X65:BQ65="N")) * 2 ))</f>
        <v>104</v>
      </c>
      <c r="BT65" s="3" cm="1">
        <f t="array" ref="BT65" xml:space="preserve"> 5 * (SUMPRODUCT( (M$6:V$6=1) * (M65:V65="Y") * 2 ) + SUMPRODUCT( (M$6:V$6=2) * (M65:V65="Y") * 1 ) +SUMPRODUCT( (M$6:V$6=3) * (M65:V65="Y") * 1 ) + SUMPRODUCT( (M$6:V$6=4) * (M65:V65="N") * 1 ) +SUMPRODUCT( (M$6:V$6=5) * (M65:V65="N") * 2 ))
+ (SUMPRODUCT( (X$6:BQ$6=1) * (X65:BQ65="Y") * 2 ) +SUMPRODUCT( (X$6:BQ$6=2) * (X65:BQ65="Y") * 1 ) +SUMPRODUCT( (X$6:BQ$6=3) * (X65:BQ65="Y") * 1 ) +SUMPRODUCT( (X$6:BQ$6=4) * (X65:BQ65="N") * 1 ) +SUMPRODUCT( (X$6:BQ$6=5) * (X65:BQ65="N") * 2 ))</f>
        <v>10</v>
      </c>
      <c r="BU65" s="3">
        <f t="shared" si="3"/>
        <v>0</v>
      </c>
      <c r="BV65" s="3">
        <f t="shared" si="9"/>
        <v>1</v>
      </c>
      <c r="BX65" s="3">
        <f xml:space="preserve"> 5 * (SUMPRODUCT( (M$6:N$6=1)*((M65:N65="Y") + (M65:N65="N")) * 2 ) +SUMPRODUCT( (M$6:N$6=2) * ((M65:N65="Y") + (M65:N65="N")) * 1 ) + SUMPRODUCT( (M$6:N$6=3)*((M65:N65="Y")+(M65:N65="N"))*1 ) +SUMPRODUCT( (M$6:N$6=4 ) * ((M65:N65="Y") + (M65:N65="N")) * 1 )+SUMPRODUCT( (M$6:N$6=5) * ((M65:N65="Y")+(M65:N65="N")) * 2 ))+1*(SUMPRODUCT( (X$6:AC$6=1) * ((X65:AC65="Y") + (X65:AC65="N")) * 2 ) +SUMPRODUCT( (X$6:AC$6=2 ) * ((X65:AC65="Y") + (X65:AC65="N")) * 1 ) +SUMPRODUCT( (X$6:AC$6=3) * ((X65:AC65="Y") + (X65:AC65="N")) * 1 ) +SUMPRODUCT( (X$6:AC$6=4) * ((X65:AC65="Y") + (X65:AC65="N")) * 1 ) + SUMPRODUCT( (X$6:AC$6=5) * ((X65:AC65="Y") + (X65:AC65="N")) * 2 ))</f>
        <v>17</v>
      </c>
      <c r="BY65" s="3">
        <f xml:space="preserve"> 5 * (SUMPRODUCT( (M$6:N$6=1) * (M65:N65="Y") * 2 ) + SUMPRODUCT( (M$6:N$6=2) * (M65:N65="Y") * 1 ) +SUMPRODUCT( (M$6:N$6=3) * (M65:N65="Y") * 1 ) + SUMPRODUCT( (M$6:N$6=4) * (M65:N65="N") * 1 ) +SUMPRODUCT( (M$6:N$6=5) * (M65:N65="N") * 2 ))
+ (SUMPRODUCT( (X$6:AC$6=1) * (X65:AC65="Y") * 2 ) +SUMPRODUCT( (X$6:AC$6=2) * (X65:AC65="Y") * 1 ) +SUMPRODUCT( (X$6:AC$6=3) * (X65:AC65="Y") * 1 ) +SUMPRODUCT( (X$6:AC$6=4) * (X65:AC65="N") * 1 ) +SUMPRODUCT( (X$6:AC$6=5) * (X65:AC65="N") * 2 ))</f>
        <v>0</v>
      </c>
      <c r="BZ65" s="3">
        <f>COUNTA(M65:N65)+COUNTA(X65:AC65)</f>
        <v>8</v>
      </c>
      <c r="CA65" s="3">
        <f xml:space="preserve"> 5 * (SUMPRODUCT( (O$6:R$6=1)*((O65:R65="Y") + (O65:R65="N")) * 2 ) +SUMPRODUCT( (O$6:R$6=2) * ((O65:R65="Y") + (O65:R65="N")) * 1 ) + SUMPRODUCT( (O$6:R$6=3)*((O65:R65="Y")+(O65:R65="N"))*1 ) +SUMPRODUCT( (O$6:R$6=4 ) * ((O65:R65="Y") + (O65:R65="N")) * 1 )+SUMPRODUCT( (O$6:R$6=5) * ((O65:R65="Y")+(O65:R65="N")) * 2 ))
+1*(SUMPRODUCT( (AD$6:AQ$6=1) * ((AD65:AQ65="Y") + (AD65:AQ65="N")) * 2 ) +SUMPRODUCT( (AD$6:AQ$6=2 ) * ((AD65:AQ65="Y") + (AD65:AQ65="N")) * 1 ) +SUMPRODUCT( (AD$6:AQ$6=3) * ((AD65:AQ65="Y") + (AD65:AQ65="N")) * 1 ) +SUMPRODUCT( (AD$6:AQ$6=4) * ((AD65:AQ65="Y") + (AD65:AQ65="N")) * 1 ) + SUMPRODUCT( (AD$6:AQ$6=5) * ((AD65:AQ65="Y") + (AD65:AQ65="N")) * 2 ))</f>
        <v>40</v>
      </c>
      <c r="CB65" s="3">
        <f xml:space="preserve"> 5 * (SUMPRODUCT( (O$6:R$6=1) * (O65:R65="Y") * 2 ) + SUMPRODUCT( (O$6:R$6=2) * (O65:R65="Y") * 1 ) +SUMPRODUCT( (O$6:R$6=3) * (O65:R65="Y") * 1 ) + SUMPRODUCT( (O$6:R$6=4) * (O65:R65="N") * 1 ) +SUMPRODUCT( (O$6:R$6=5) * (O65:R65="N") * 2 ))
+ (SUMPRODUCT( (AD$6:AQ$6=1) * (AD65:AQ65="Y") * 2 ) +SUMPRODUCT( (AD$6:AQ$6=2) * (AD65:AQ65="Y") * 1 ) +SUMPRODUCT( (AD$6:AQ$6=3) * (AD65:AQ65="Y") * 1 ) +SUMPRODUCT( (AD$6:AQ$6=4) * (AD65:AQ65="N") * 1 ) +SUMPRODUCT( (AD$6:AQ$6=5) * (AD65:AQ65="N") * 2 ))</f>
        <v>10</v>
      </c>
      <c r="CC65" s="3">
        <f>COUNTA(O65:R65)+COUNTA(AD65:AQ65)</f>
        <v>18</v>
      </c>
      <c r="CD65" s="3">
        <f>1*(SUMPRODUCT( (AR$6:AY$6=1) * ((AR65:AY65="Y") + (AR65:AY65="N")) * 2 ) +SUMPRODUCT( (AR$6:AY$6=2 ) * ((AR65:AY65="Y") + (AR65:AY65="N")) * 1 ) +SUMPRODUCT( (AR$6:AY$6=3) * ((AR65:AY65="Y") + (AR65:AY65="N")) * 1 ) +SUMPRODUCT( (AR$6:AY$6=4) * ((AR65:AY65="Y") + (AR65:AY65="N")) * 1 ) + SUMPRODUCT( (AR$6:AY$6=5) * ((AR65:AY65="Y") + (AR65:AY65="N")) * 2 ))</f>
        <v>8</v>
      </c>
      <c r="CE65" s="3">
        <f>(SUMPRODUCT( (AR$6:AY$6=1) * (AR65:AY65="Y") * 2 ) +SUMPRODUCT( (AR$6:AY$6=2) * (AR65:AY65="Y") * 1 ) +SUMPRODUCT( (AR$6:AY$6=3) * (AR65:AY65="Y") * 1 ) +SUMPRODUCT( (AR$6:AY$6=4) * (AR65:AY65="N") * 1 ) +SUMPRODUCT( (AR$6:AY$6=5) * (AR65:AY65="N") * 2 ))</f>
        <v>0</v>
      </c>
      <c r="CF65" s="3">
        <f>COUNTA(AR65:AY65)</f>
        <v>8</v>
      </c>
      <c r="CG65" s="3" cm="1">
        <f t="array" ref="CG65">5*(SUMPRODUCT((S$6=1)*((S65="Y")+(S65="N"))*2)+SUMPRODUCT((S$6=2)*((S65="Y")+(S65="N"))*1)+SUMPRODUCT((S$6=3)*((S65="Y")+(S65="N"))*1)+SUMPRODUCT((S$6=4)*((S65="Y")+(S65="N"))*1)+SUMPRODUCT((S$6=5)*((S65="Y")+(S65="N"))*2))+1*(SUMPRODUCT((AZ$6:BI$6=1)*((AZ65:BI65="Y")+(AZ65:BI65="N"))*2)+SUMPRODUCT((AZ$6:BI$6=2)*((AZ65:BI65="Y")+(AZ65:BI65="N"))*1)+SUMPRODUCT((AZ$6:BI$6=3)*((AZ65:BI65="Y")+(AZ65:BI65="N"))*1)+SUMPRODUCT((AZ$6:BI$6=4)*((AZ65:BI65="Y")+(AZ65:BI65="N"))*1)+SUMPRODUCT((AZ$6:BI$6=5)*((AZ65:BI65="Y")+(AZ65:BI65="N"))*2))</f>
        <v>15</v>
      </c>
      <c r="CH65" s="3" cm="1">
        <f t="array" ref="CH65">5*(SUMPRODUCT((S$6=1)*(S65="Y")*2)+SUMPRODUCT((S$6=2)*(S65="Y")*1)+SUMPRODUCT((S$6=3)*(S65="Y")*1)+SUMPRODUCT((S$6=4)*(S65="N")*1)+SUMPRODUCT((S$6=5)*(S65="N")*2))+(SUMPRODUCT((AZ$6:BI$6=1)*(AZ65:BI65="Y")*2)+SUMPRODUCT((AZ$6:BI$6=2)*(AZ65:BI65="Y")*1)+SUMPRODUCT((AZ$6:BI$6=3)*(AZ65:BI65="Y")*1)+SUMPRODUCT((AZ$6:BI$6=4)*(AZ65:BI65="N")*1)+SUMPRODUCT((AZ$6:BI$6=5)*(AZ65:BI65="N")*2))</f>
        <v>0</v>
      </c>
      <c r="CI65" s="3">
        <f>COUNTA(S65)+COUNTA(AZ65:BI65)</f>
        <v>11</v>
      </c>
      <c r="CJ65" s="3" cm="1">
        <f t="array" ref="CJ65">5*(SUMPRODUCT((T$6:V$6=1)*((T65:V65="Y")+(T65:V65="N"))*2)+SUMPRODUCT((T$6:V$6=2)*((T65:V65="Y")+(T65:V65="N"))*1)+SUMPRODUCT((T$6:V$6=3)*((T65:V65="Y")+(T65:V65="N"))*1)+SUMPRODUCT((T$6:V$6=4)*((T65:V65="Y")+(T65:V65="N"))*1)+SUMPRODUCT((T$6:V$6=5)*((T65:V65="Y")+(T65:V65="N"))*2))+1*(SUMPRODUCT((BJ$6:BQ$6=1)*((BJ65:BQ65="Y")+(BJ65:BQ65="N"))*2)+SUMPRODUCT((BJ$6:BQ$6=2)*((BJ65:BQ65="Y")+(BJ65:BQ65="N"))*1)+SUMPRODUCT((BJ$6:BQ$6=3)*((BJ65:BQ65="Y")+(BJ65:BQ65="N"))*1)+SUMPRODUCT((BJ$6:BQ$6=4)*((BJ65:BQ65="Y")+(BJ65:BQ65="N"))*1)+SUMPRODUCT((BJ$6:BQ$6=5)*((BJ65:BQ65="Y")+(BJ65:BQ65="N"))*2))</f>
        <v>24</v>
      </c>
      <c r="CK65" s="3" cm="1">
        <f t="array" ref="CK65">5*(SUMPRODUCT((T$6:V$6=1)*(T65:V65="Y")*2)+SUMPRODUCT((T$6:V$6=2)*(T65:V65="Y")*1)+SUMPRODUCT((T$6:V$6=3)*(T65:V65="Y")*1)+SUMPRODUCT((T$6:V$6=4)*(T65:V65="N")*1)+SUMPRODUCT((T$6:V$6=5)*(T65:V65="N")*2))+(SUMPRODUCT((BJ$6:BQ$6=1)*(BJ65:BQ65="Y")*2)+SUMPRODUCT((BJ$6:BQ$6=2)*(BJ65:BQ65="Y")*1)+SUMPRODUCT((BJ$6:BQ$6=3)*(BJ65:BQ65="Y")*1)+SUMPRODUCT((BJ$6:BQ$6=4)*(BJ65:BQ65="N")*1)+SUMPRODUCT((BJ$6:BQ$6=5)*(BJ65:BQ65="N")*2))</f>
        <v>0</v>
      </c>
      <c r="CL65" s="3">
        <f t="shared" si="4"/>
        <v>11</v>
      </c>
      <c r="CM65" s="19" t="e">
        <f>SUM(COUNTIF(M65, $H$128)*$H$137)+(COUNTIF(M65, $H$129)*$H$137)+(COUNTIF(#REF!, $H$128)*$H$135)+(COUNTIF(#REF!, $H$129)*$H$135)</f>
        <v>#REF!</v>
      </c>
      <c r="CN65" s="19" t="e">
        <f>SUM(COUNTIF(M65, $H$128)*$H$137)+(COUNTIF(#REF!, $H$128)*$H$135)</f>
        <v>#REF!</v>
      </c>
      <c r="CO65" s="19">
        <f>COUNTA(M65)+COUNTA(#REF!)</f>
        <v>2</v>
      </c>
      <c r="CP65" s="19" t="e">
        <f>SUM(COUNTIF(M65, $H$128)*$H$137)+(COUNTIF(M65, $H$129)*$H$137)+(COUNTIF(#REF!, $H$128)*$H$135)+(COUNTIF(#REF!, $H$129)*$H$135)</f>
        <v>#REF!</v>
      </c>
      <c r="CQ65" s="19" t="e">
        <f>SUM(COUNTIF(M65, $H$128)*$H$137)+(COUNTIF(#REF!, $H$128)*$H$135)</f>
        <v>#REF!</v>
      </c>
      <c r="CR65" s="19">
        <f>COUNTA(M65)+COUNTA(#REF!)</f>
        <v>2</v>
      </c>
    </row>
    <row r="66" spans="1:96" ht="15.75" customHeight="1" thickBot="1" x14ac:dyDescent="0.25">
      <c r="A66" s="14">
        <f t="shared" si="8"/>
        <v>9.6153846153846168</v>
      </c>
      <c r="B66" s="14">
        <f t="shared" si="5"/>
        <v>0</v>
      </c>
      <c r="C66" s="14">
        <f t="shared" si="6"/>
        <v>25</v>
      </c>
      <c r="D66" s="14">
        <f t="shared" si="7"/>
        <v>0</v>
      </c>
      <c r="E66" s="14">
        <f t="shared" si="1"/>
        <v>0</v>
      </c>
      <c r="F66" s="14">
        <f t="shared" si="2"/>
        <v>0</v>
      </c>
      <c r="G66" s="14"/>
      <c r="H66" s="3" t="s">
        <v>41</v>
      </c>
      <c r="I66" s="3" t="s">
        <v>177</v>
      </c>
      <c r="J66" s="3" t="s">
        <v>178</v>
      </c>
      <c r="K66" s="17" t="s">
        <v>112</v>
      </c>
      <c r="L66" s="18" t="s">
        <v>176</v>
      </c>
      <c r="M66" s="3" t="s">
        <v>71</v>
      </c>
      <c r="N66" s="3" t="s">
        <v>71</v>
      </c>
      <c r="O66" s="3" t="s">
        <v>71</v>
      </c>
      <c r="P66" s="3" t="s">
        <v>71</v>
      </c>
      <c r="Q66" s="3" t="s">
        <v>71</v>
      </c>
      <c r="R66" s="3" t="s">
        <v>71</v>
      </c>
      <c r="S66" s="3" t="s">
        <v>71</v>
      </c>
      <c r="T66" s="3" t="s">
        <v>71</v>
      </c>
      <c r="U66" s="3" t="s">
        <v>71</v>
      </c>
      <c r="V66" s="3" t="s">
        <v>71</v>
      </c>
      <c r="W66" s="3" t="s">
        <v>71</v>
      </c>
      <c r="X66" s="3" t="s">
        <v>71</v>
      </c>
      <c r="Y66" s="3" t="s">
        <v>71</v>
      </c>
      <c r="Z66" s="3" t="s">
        <v>71</v>
      </c>
      <c r="AA66" s="3" t="s">
        <v>71</v>
      </c>
      <c r="AB66" s="3" t="s">
        <v>71</v>
      </c>
      <c r="AC66" s="3" t="s">
        <v>71</v>
      </c>
      <c r="AD66" s="3" t="s">
        <v>71</v>
      </c>
      <c r="AE66" s="3" t="s">
        <v>71</v>
      </c>
      <c r="AF66" s="3" t="s">
        <v>71</v>
      </c>
      <c r="AG66" s="3" t="s">
        <v>71</v>
      </c>
      <c r="AH66" s="3" t="s">
        <v>71</v>
      </c>
      <c r="AI66" s="3" t="s">
        <v>71</v>
      </c>
      <c r="AJ66" s="3" t="s">
        <v>71</v>
      </c>
      <c r="AK66" s="3" t="s">
        <v>71</v>
      </c>
      <c r="AL66" s="3" t="s">
        <v>71</v>
      </c>
      <c r="AM66" s="3" t="s">
        <v>71</v>
      </c>
      <c r="AN66" s="3" t="s">
        <v>71</v>
      </c>
      <c r="AO66" s="3" t="s">
        <v>71</v>
      </c>
      <c r="AP66" s="3" t="s">
        <v>71</v>
      </c>
      <c r="AQ66" s="3" t="s">
        <v>71</v>
      </c>
      <c r="AR66" s="3" t="s">
        <v>71</v>
      </c>
      <c r="AS66" s="3" t="s">
        <v>71</v>
      </c>
      <c r="AT66" s="3" t="s">
        <v>71</v>
      </c>
      <c r="AU66" s="3" t="s">
        <v>71</v>
      </c>
      <c r="AV66" s="3" t="s">
        <v>71</v>
      </c>
      <c r="AW66" s="3" t="s">
        <v>71</v>
      </c>
      <c r="AX66" s="3" t="s">
        <v>71</v>
      </c>
      <c r="AY66" s="3" t="s">
        <v>71</v>
      </c>
      <c r="AZ66" s="3" t="s">
        <v>71</v>
      </c>
      <c r="BA66" s="3" t="s">
        <v>71</v>
      </c>
      <c r="BB66" s="3" t="s">
        <v>71</v>
      </c>
      <c r="BC66" s="3" t="s">
        <v>71</v>
      </c>
      <c r="BD66" s="3" t="s">
        <v>71</v>
      </c>
      <c r="BE66" s="3" t="s">
        <v>71</v>
      </c>
      <c r="BF66" s="3" t="s">
        <v>71</v>
      </c>
      <c r="BG66" s="3" t="s">
        <v>71</v>
      </c>
      <c r="BH66" s="3" t="s">
        <v>71</v>
      </c>
      <c r="BI66" s="3" t="s">
        <v>71</v>
      </c>
      <c r="BJ66" s="3" t="s">
        <v>71</v>
      </c>
      <c r="BK66" s="3" t="s">
        <v>71</v>
      </c>
      <c r="BL66" s="3" t="s">
        <v>71</v>
      </c>
      <c r="BM66" s="3" t="s">
        <v>71</v>
      </c>
      <c r="BN66" s="3" t="s">
        <v>71</v>
      </c>
      <c r="BO66" s="3" t="s">
        <v>71</v>
      </c>
      <c r="BP66" s="3" t="s">
        <v>71</v>
      </c>
      <c r="BQ66" s="3" t="s">
        <v>71</v>
      </c>
      <c r="BR66" s="3" t="s">
        <v>71</v>
      </c>
      <c r="BS66" s="3" cm="1">
        <f t="array" ref="BS66" xml:space="preserve"> 5 * (SUMPRODUCT( (M$6:V$6=1)*((M66:V66="Y") + (M66:V66="N")) * 2 ) +SUMPRODUCT( (M$6:V$6=2) * ((M66:V66="Y") + (M66:V66="N")) * 1 ) + SUMPRODUCT( (M$6:V$6=3)*((M66:V66="Y")+(M66:V66="N"))*1 ) +SUMPRODUCT( (M$6:V$6=4 ) * ((M66:V66="Y") + (M66:V66="N")) * 1 )+SUMPRODUCT( (M$6:V$6=5) * ((M66:V66="Y")+(M66:V66="N")) * 2 ))+1*(SUMPRODUCT( (X$6:BQ$6=1) * ((X66:BQ66="Y") + (X66:BQ66="N")) * 2 ) +SUMPRODUCT( (X$6:BQ$6=2 ) * ((X66:BQ66="Y") + (X66:BQ66="N")) * 1 ) +SUMPRODUCT( (X$6:BQ$6=3) * ((X66:BQ66="Y") + (X66:BQ66="N")) * 1 ) +SUMPRODUCT( (X$6:BQ$6=4) * ((X66:BQ66="Y") + (X66:BQ66="N")) * 1 ) + SUMPRODUCT( (X$6:BQ$6=5) * ((X66:BQ66="Y") + (X66:BQ66="N")) * 2 ))</f>
        <v>104</v>
      </c>
      <c r="BT66" s="3" cm="1">
        <f t="array" ref="BT66" xml:space="preserve"> 5 * (SUMPRODUCT( (M$6:V$6=1) * (M66:V66="Y") * 2 ) + SUMPRODUCT( (M$6:V$6=2) * (M66:V66="Y") * 1 ) +SUMPRODUCT( (M$6:V$6=3) * (M66:V66="Y") * 1 ) + SUMPRODUCT( (M$6:V$6=4) * (M66:V66="N") * 1 ) +SUMPRODUCT( (M$6:V$6=5) * (M66:V66="N") * 2 ))
+ (SUMPRODUCT( (X$6:BQ$6=1) * (X66:BQ66="Y") * 2 ) +SUMPRODUCT( (X$6:BQ$6=2) * (X66:BQ66="Y") * 1 ) +SUMPRODUCT( (X$6:BQ$6=3) * (X66:BQ66="Y") * 1 ) +SUMPRODUCT( (X$6:BQ$6=4) * (X66:BQ66="N") * 1 ) +SUMPRODUCT( (X$6:BQ$6=5) * (X66:BQ66="N") * 2 ))</f>
        <v>10</v>
      </c>
      <c r="BU66" s="3">
        <f t="shared" si="3"/>
        <v>0</v>
      </c>
      <c r="BV66" s="3">
        <f t="shared" si="9"/>
        <v>1</v>
      </c>
      <c r="BX66" s="3">
        <f xml:space="preserve"> 5 * (SUMPRODUCT( (M$6:N$6=1)*((M66:N66="Y") + (M66:N66="N")) * 2 ) +SUMPRODUCT( (M$6:N$6=2) * ((M66:N66="Y") + (M66:N66="N")) * 1 ) + SUMPRODUCT( (M$6:N$6=3)*((M66:N66="Y")+(M66:N66="N"))*1 ) +SUMPRODUCT( (M$6:N$6=4 ) * ((M66:N66="Y") + (M66:N66="N")) * 1 )+SUMPRODUCT( (M$6:N$6=5) * ((M66:N66="Y")+(M66:N66="N")) * 2 ))+1*(SUMPRODUCT( (X$6:AC$6=1) * ((X66:AC66="Y") + (X66:AC66="N")) * 2 ) +SUMPRODUCT( (X$6:AC$6=2 ) * ((X66:AC66="Y") + (X66:AC66="N")) * 1 ) +SUMPRODUCT( (X$6:AC$6=3) * ((X66:AC66="Y") + (X66:AC66="N")) * 1 ) +SUMPRODUCT( (X$6:AC$6=4) * ((X66:AC66="Y") + (X66:AC66="N")) * 1 ) + SUMPRODUCT( (X$6:AC$6=5) * ((X66:AC66="Y") + (X66:AC66="N")) * 2 ))</f>
        <v>17</v>
      </c>
      <c r="BY66" s="3">
        <f xml:space="preserve"> 5 * (SUMPRODUCT( (M$6:N$6=1) * (M66:N66="Y") * 2 ) + SUMPRODUCT( (M$6:N$6=2) * (M66:N66="Y") * 1 ) +SUMPRODUCT( (M$6:N$6=3) * (M66:N66="Y") * 1 ) + SUMPRODUCT( (M$6:N$6=4) * (M66:N66="N") * 1 ) +SUMPRODUCT( (M$6:N$6=5) * (M66:N66="N") * 2 ))
+ (SUMPRODUCT( (X$6:AC$6=1) * (X66:AC66="Y") * 2 ) +SUMPRODUCT( (X$6:AC$6=2) * (X66:AC66="Y") * 1 ) +SUMPRODUCT( (X$6:AC$6=3) * (X66:AC66="Y") * 1 ) +SUMPRODUCT( (X$6:AC$6=4) * (X66:AC66="N") * 1 ) +SUMPRODUCT( (X$6:AC$6=5) * (X66:AC66="N") * 2 ))</f>
        <v>0</v>
      </c>
      <c r="BZ66" s="3">
        <f>COUNTA(M66:N66)+COUNTA(X66:AC66)</f>
        <v>8</v>
      </c>
      <c r="CA66" s="3">
        <f xml:space="preserve"> 5 * (SUMPRODUCT( (O$6:R$6=1)*((O66:R66="Y") + (O66:R66="N")) * 2 ) +SUMPRODUCT( (O$6:R$6=2) * ((O66:R66="Y") + (O66:R66="N")) * 1 ) + SUMPRODUCT( (O$6:R$6=3)*((O66:R66="Y")+(O66:R66="N"))*1 ) +SUMPRODUCT( (O$6:R$6=4 ) * ((O66:R66="Y") + (O66:R66="N")) * 1 )+SUMPRODUCT( (O$6:R$6=5) * ((O66:R66="Y")+(O66:R66="N")) * 2 ))
+1*(SUMPRODUCT( (AD$6:AQ$6=1) * ((AD66:AQ66="Y") + (AD66:AQ66="N")) * 2 ) +SUMPRODUCT( (AD$6:AQ$6=2 ) * ((AD66:AQ66="Y") + (AD66:AQ66="N")) * 1 ) +SUMPRODUCT( (AD$6:AQ$6=3) * ((AD66:AQ66="Y") + (AD66:AQ66="N")) * 1 ) +SUMPRODUCT( (AD$6:AQ$6=4) * ((AD66:AQ66="Y") + (AD66:AQ66="N")) * 1 ) + SUMPRODUCT( (AD$6:AQ$6=5) * ((AD66:AQ66="Y") + (AD66:AQ66="N")) * 2 ))</f>
        <v>40</v>
      </c>
      <c r="CB66" s="3">
        <f xml:space="preserve"> 5 * (SUMPRODUCT( (O$6:R$6=1) * (O66:R66="Y") * 2 ) + SUMPRODUCT( (O$6:R$6=2) * (O66:R66="Y") * 1 ) +SUMPRODUCT( (O$6:R$6=3) * (O66:R66="Y") * 1 ) + SUMPRODUCT( (O$6:R$6=4) * (O66:R66="N") * 1 ) +SUMPRODUCT( (O$6:R$6=5) * (O66:R66="N") * 2 ))
+ (SUMPRODUCT( (AD$6:AQ$6=1) * (AD66:AQ66="Y") * 2 ) +SUMPRODUCT( (AD$6:AQ$6=2) * (AD66:AQ66="Y") * 1 ) +SUMPRODUCT( (AD$6:AQ$6=3) * (AD66:AQ66="Y") * 1 ) +SUMPRODUCT( (AD$6:AQ$6=4) * (AD66:AQ66="N") * 1 ) +SUMPRODUCT( (AD$6:AQ$6=5) * (AD66:AQ66="N") * 2 ))</f>
        <v>10</v>
      </c>
      <c r="CC66" s="3">
        <f>COUNTA(O66:R66)+COUNTA(AD66:AQ66)</f>
        <v>18</v>
      </c>
      <c r="CD66" s="3">
        <f>1*(SUMPRODUCT( (AR$6:AY$6=1) * ((AR66:AY66="Y") + (AR66:AY66="N")) * 2 ) +SUMPRODUCT( (AR$6:AY$6=2 ) * ((AR66:AY66="Y") + (AR66:AY66="N")) * 1 ) +SUMPRODUCT( (AR$6:AY$6=3) * ((AR66:AY66="Y") + (AR66:AY66="N")) * 1 ) +SUMPRODUCT( (AR$6:AY$6=4) * ((AR66:AY66="Y") + (AR66:AY66="N")) * 1 ) + SUMPRODUCT( (AR$6:AY$6=5) * ((AR66:AY66="Y") + (AR66:AY66="N")) * 2 ))</f>
        <v>8</v>
      </c>
      <c r="CE66" s="3">
        <f>(SUMPRODUCT( (AR$6:AY$6=1) * (AR66:AY66="Y") * 2 ) +SUMPRODUCT( (AR$6:AY$6=2) * (AR66:AY66="Y") * 1 ) +SUMPRODUCT( (AR$6:AY$6=3) * (AR66:AY66="Y") * 1 ) +SUMPRODUCT( (AR$6:AY$6=4) * (AR66:AY66="N") * 1 ) +SUMPRODUCT( (AR$6:AY$6=5) * (AR66:AY66="N") * 2 ))</f>
        <v>0</v>
      </c>
      <c r="CF66" s="3">
        <f>COUNTA(AR66:AY66)</f>
        <v>8</v>
      </c>
      <c r="CG66" s="3" cm="1">
        <f t="array" ref="CG66">5*(SUMPRODUCT((S$6=1)*((S66="Y")+(S66="N"))*2)+SUMPRODUCT((S$6=2)*((S66="Y")+(S66="N"))*1)+SUMPRODUCT((S$6=3)*((S66="Y")+(S66="N"))*1)+SUMPRODUCT((S$6=4)*((S66="Y")+(S66="N"))*1)+SUMPRODUCT((S$6=5)*((S66="Y")+(S66="N"))*2))+1*(SUMPRODUCT((AZ$6:BI$6=1)*((AZ66:BI66="Y")+(AZ66:BI66="N"))*2)+SUMPRODUCT((AZ$6:BI$6=2)*((AZ66:BI66="Y")+(AZ66:BI66="N"))*1)+SUMPRODUCT((AZ$6:BI$6=3)*((AZ66:BI66="Y")+(AZ66:BI66="N"))*1)+SUMPRODUCT((AZ$6:BI$6=4)*((AZ66:BI66="Y")+(AZ66:BI66="N"))*1)+SUMPRODUCT((AZ$6:BI$6=5)*((AZ66:BI66="Y")+(AZ66:BI66="N"))*2))</f>
        <v>15</v>
      </c>
      <c r="CH66" s="3" cm="1">
        <f t="array" ref="CH66">5*(SUMPRODUCT((S$6=1)*(S66="Y")*2)+SUMPRODUCT((S$6=2)*(S66="Y")*1)+SUMPRODUCT((S$6=3)*(S66="Y")*1)+SUMPRODUCT((S$6=4)*(S66="N")*1)+SUMPRODUCT((S$6=5)*(S66="N")*2))+(SUMPRODUCT((AZ$6:BI$6=1)*(AZ66:BI66="Y")*2)+SUMPRODUCT((AZ$6:BI$6=2)*(AZ66:BI66="Y")*1)+SUMPRODUCT((AZ$6:BI$6=3)*(AZ66:BI66="Y")*1)+SUMPRODUCT((AZ$6:BI$6=4)*(AZ66:BI66="N")*1)+SUMPRODUCT((AZ$6:BI$6=5)*(AZ66:BI66="N")*2))</f>
        <v>0</v>
      </c>
      <c r="CI66" s="3">
        <f>COUNTA(S66)+COUNTA(AZ66:BI66)</f>
        <v>11</v>
      </c>
      <c r="CJ66" s="3" cm="1">
        <f t="array" ref="CJ66">5*(SUMPRODUCT((T$6:V$6=1)*((T66:V66="Y")+(T66:V66="N"))*2)+SUMPRODUCT((T$6:V$6=2)*((T66:V66="Y")+(T66:V66="N"))*1)+SUMPRODUCT((T$6:V$6=3)*((T66:V66="Y")+(T66:V66="N"))*1)+SUMPRODUCT((T$6:V$6=4)*((T66:V66="Y")+(T66:V66="N"))*1)+SUMPRODUCT((T$6:V$6=5)*((T66:V66="Y")+(T66:V66="N"))*2))+1*(SUMPRODUCT((BJ$6:BQ$6=1)*((BJ66:BQ66="Y")+(BJ66:BQ66="N"))*2)+SUMPRODUCT((BJ$6:BQ$6=2)*((BJ66:BQ66="Y")+(BJ66:BQ66="N"))*1)+SUMPRODUCT((BJ$6:BQ$6=3)*((BJ66:BQ66="Y")+(BJ66:BQ66="N"))*1)+SUMPRODUCT((BJ$6:BQ$6=4)*((BJ66:BQ66="Y")+(BJ66:BQ66="N"))*1)+SUMPRODUCT((BJ$6:BQ$6=5)*((BJ66:BQ66="Y")+(BJ66:BQ66="N"))*2))</f>
        <v>24</v>
      </c>
      <c r="CK66" s="3" cm="1">
        <f t="array" ref="CK66">5*(SUMPRODUCT((T$6:V$6=1)*(T66:V66="Y")*2)+SUMPRODUCT((T$6:V$6=2)*(T66:V66="Y")*1)+SUMPRODUCT((T$6:V$6=3)*(T66:V66="Y")*1)+SUMPRODUCT((T$6:V$6=4)*(T66:V66="N")*1)+SUMPRODUCT((T$6:V$6=5)*(T66:V66="N")*2))+(SUMPRODUCT((BJ$6:BQ$6=1)*(BJ66:BQ66="Y")*2)+SUMPRODUCT((BJ$6:BQ$6=2)*(BJ66:BQ66="Y")*1)+SUMPRODUCT((BJ$6:BQ$6=3)*(BJ66:BQ66="Y")*1)+SUMPRODUCT((BJ$6:BQ$6=4)*(BJ66:BQ66="N")*1)+SUMPRODUCT((BJ$6:BQ$6=5)*(BJ66:BQ66="N")*2))</f>
        <v>0</v>
      </c>
      <c r="CL66" s="3">
        <f t="shared" si="4"/>
        <v>11</v>
      </c>
      <c r="CM66" s="19" t="e">
        <f>SUM(COUNTIF(M66, $H$128)*$H$137)+(COUNTIF(M66, $H$129)*$H$137)+(COUNTIF(#REF!, $H$128)*$H$135)+(COUNTIF(#REF!, $H$129)*$H$135)</f>
        <v>#REF!</v>
      </c>
      <c r="CN66" s="19" t="e">
        <f>SUM(COUNTIF(M66, $H$128)*$H$137)+(COUNTIF(#REF!, $H$128)*$H$135)</f>
        <v>#REF!</v>
      </c>
      <c r="CO66" s="19">
        <f>COUNTA(M66)+COUNTA(#REF!)</f>
        <v>2</v>
      </c>
      <c r="CP66" s="19" t="e">
        <f>SUM(COUNTIF(M66, $H$128)*$H$137)+(COUNTIF(M66, $H$129)*$H$137)+(COUNTIF(#REF!, $H$128)*$H$135)+(COUNTIF(#REF!, $H$129)*$H$135)</f>
        <v>#REF!</v>
      </c>
      <c r="CQ66" s="19" t="e">
        <f>SUM(COUNTIF(M66, $H$128)*$H$137)+(COUNTIF(#REF!, $H$128)*$H$135)</f>
        <v>#REF!</v>
      </c>
      <c r="CR66" s="19">
        <f>COUNTA(M66)+COUNTA(#REF!)</f>
        <v>2</v>
      </c>
    </row>
    <row r="67" spans="1:96" ht="15.75" customHeight="1" thickBot="1" x14ac:dyDescent="0.25">
      <c r="A67" s="14">
        <f t="shared" si="8"/>
        <v>10.869565217391305</v>
      </c>
      <c r="B67" s="14">
        <f t="shared" si="5"/>
        <v>0</v>
      </c>
      <c r="C67" s="14">
        <f t="shared" si="6"/>
        <v>25</v>
      </c>
      <c r="D67" s="14">
        <f t="shared" si="7"/>
        <v>0</v>
      </c>
      <c r="E67" s="14">
        <f t="shared" si="1"/>
        <v>0</v>
      </c>
      <c r="F67" s="14">
        <f t="shared" si="2"/>
        <v>0</v>
      </c>
      <c r="G67" s="14"/>
      <c r="H67" s="3" t="s">
        <v>41</v>
      </c>
      <c r="I67" s="3" t="s">
        <v>179</v>
      </c>
      <c r="J67" s="3" t="s">
        <v>180</v>
      </c>
      <c r="K67" s="17" t="s">
        <v>181</v>
      </c>
      <c r="L67" s="18" t="s">
        <v>176</v>
      </c>
      <c r="M67" s="3" t="s">
        <v>71</v>
      </c>
      <c r="N67" s="3" t="s">
        <v>71</v>
      </c>
      <c r="O67" s="3" t="s">
        <v>71</v>
      </c>
      <c r="P67" s="3" t="s">
        <v>71</v>
      </c>
      <c r="Q67" s="3" t="s">
        <v>71</v>
      </c>
      <c r="R67" s="3" t="s">
        <v>71</v>
      </c>
      <c r="S67" s="3" t="s">
        <v>58</v>
      </c>
      <c r="T67" s="3" t="s">
        <v>71</v>
      </c>
      <c r="U67" s="3" t="s">
        <v>71</v>
      </c>
      <c r="V67" s="3" t="s">
        <v>71</v>
      </c>
      <c r="W67" s="3" t="s">
        <v>71</v>
      </c>
      <c r="X67" s="3" t="s">
        <v>71</v>
      </c>
      <c r="Y67" s="3" t="s">
        <v>71</v>
      </c>
      <c r="Z67" s="3" t="s">
        <v>71</v>
      </c>
      <c r="AA67" s="3" t="s">
        <v>71</v>
      </c>
      <c r="AB67" s="3" t="s">
        <v>71</v>
      </c>
      <c r="AC67" s="3" t="s">
        <v>71</v>
      </c>
      <c r="AD67" s="3" t="s">
        <v>71</v>
      </c>
      <c r="AE67" s="3" t="s">
        <v>71</v>
      </c>
      <c r="AF67" s="3" t="s">
        <v>71</v>
      </c>
      <c r="AG67" s="3" t="s">
        <v>71</v>
      </c>
      <c r="AH67" s="3" t="s">
        <v>71</v>
      </c>
      <c r="AI67" s="3" t="s">
        <v>71</v>
      </c>
      <c r="AJ67" s="3" t="s">
        <v>71</v>
      </c>
      <c r="AK67" s="3" t="s">
        <v>71</v>
      </c>
      <c r="AL67" s="3" t="s">
        <v>71</v>
      </c>
      <c r="AM67" s="3" t="s">
        <v>71</v>
      </c>
      <c r="AN67" s="3" t="s">
        <v>71</v>
      </c>
      <c r="AO67" s="3" t="s">
        <v>71</v>
      </c>
      <c r="AP67" s="3" t="s">
        <v>71</v>
      </c>
      <c r="AQ67" s="3" t="s">
        <v>71</v>
      </c>
      <c r="AR67" s="3" t="s">
        <v>71</v>
      </c>
      <c r="AS67" s="3" t="s">
        <v>71</v>
      </c>
      <c r="AT67" s="3" t="s">
        <v>71</v>
      </c>
      <c r="AU67" s="3" t="s">
        <v>71</v>
      </c>
      <c r="AV67" s="3" t="s">
        <v>71</v>
      </c>
      <c r="AW67" s="3" t="s">
        <v>71</v>
      </c>
      <c r="AX67" s="3" t="s">
        <v>71</v>
      </c>
      <c r="AY67" s="3" t="s">
        <v>71</v>
      </c>
      <c r="AZ67" s="3" t="s">
        <v>71</v>
      </c>
      <c r="BA67" s="3" t="s">
        <v>71</v>
      </c>
      <c r="BB67" s="3" t="s">
        <v>58</v>
      </c>
      <c r="BC67" s="3" t="s">
        <v>71</v>
      </c>
      <c r="BD67" s="3" t="s">
        <v>58</v>
      </c>
      <c r="BE67" s="3" t="s">
        <v>58</v>
      </c>
      <c r="BF67" s="3" t="s">
        <v>58</v>
      </c>
      <c r="BG67" s="3" t="s">
        <v>58</v>
      </c>
      <c r="BH67" s="3" t="s">
        <v>58</v>
      </c>
      <c r="BI67" s="3" t="s">
        <v>58</v>
      </c>
      <c r="BJ67" s="3" t="s">
        <v>71</v>
      </c>
      <c r="BK67" s="3" t="s">
        <v>71</v>
      </c>
      <c r="BL67" s="3" t="s">
        <v>71</v>
      </c>
      <c r="BM67" s="3" t="s">
        <v>71</v>
      </c>
      <c r="BN67" s="3" t="s">
        <v>71</v>
      </c>
      <c r="BO67" s="3" t="s">
        <v>71</v>
      </c>
      <c r="BP67" s="3" t="s">
        <v>71</v>
      </c>
      <c r="BQ67" s="3" t="s">
        <v>71</v>
      </c>
      <c r="BR67" s="3" t="s">
        <v>71</v>
      </c>
      <c r="BS67" s="3" cm="1">
        <f t="array" ref="BS67" xml:space="preserve"> 5 * (SUMPRODUCT( (M$6:V$6=1)*((M67:V67="Y") + (M67:V67="N")) * 2 ) +SUMPRODUCT( (M$6:V$6=2) * ((M67:V67="Y") + (M67:V67="N")) * 1 ) + SUMPRODUCT( (M$6:V$6=3)*((M67:V67="Y")+(M67:V67="N"))*1 ) +SUMPRODUCT( (M$6:V$6=4 ) * ((M67:V67="Y") + (M67:V67="N")) * 1 )+SUMPRODUCT( (M$6:V$6=5) * ((M67:V67="Y")+(M67:V67="N")) * 2 ))+1*(SUMPRODUCT( (X$6:BQ$6=1) * ((X67:BQ67="Y") + (X67:BQ67="N")) * 2 ) +SUMPRODUCT( (X$6:BQ$6=2 ) * ((X67:BQ67="Y") + (X67:BQ67="N")) * 1 ) +SUMPRODUCT( (X$6:BQ$6=3) * ((X67:BQ67="Y") + (X67:BQ67="N")) * 1 ) +SUMPRODUCT( (X$6:BQ$6=4) * ((X67:BQ67="Y") + (X67:BQ67="N")) * 1 ) + SUMPRODUCT( (X$6:BQ$6=5) * ((X67:BQ67="Y") + (X67:BQ67="N")) * 2 ))</f>
        <v>92</v>
      </c>
      <c r="BT67" s="3" cm="1">
        <f t="array" ref="BT67" xml:space="preserve"> 5 * (SUMPRODUCT( (M$6:V$6=1) * (M67:V67="Y") * 2 ) + SUMPRODUCT( (M$6:V$6=2) * (M67:V67="Y") * 1 ) +SUMPRODUCT( (M$6:V$6=3) * (M67:V67="Y") * 1 ) + SUMPRODUCT( (M$6:V$6=4) * (M67:V67="N") * 1 ) +SUMPRODUCT( (M$6:V$6=5) * (M67:V67="N") * 2 ))
+ (SUMPRODUCT( (X$6:BQ$6=1) * (X67:BQ67="Y") * 2 ) +SUMPRODUCT( (X$6:BQ$6=2) * (X67:BQ67="Y") * 1 ) +SUMPRODUCT( (X$6:BQ$6=3) * (X67:BQ67="Y") * 1 ) +SUMPRODUCT( (X$6:BQ$6=4) * (X67:BQ67="N") * 1 ) +SUMPRODUCT( (X$6:BQ$6=5) * (X67:BQ67="N") * 2 ))</f>
        <v>10</v>
      </c>
      <c r="BU67" s="3">
        <f t="shared" si="3"/>
        <v>12</v>
      </c>
      <c r="BV67" s="3">
        <f t="shared" si="9"/>
        <v>1</v>
      </c>
      <c r="BX67" s="3">
        <f xml:space="preserve"> 5 * (SUMPRODUCT( (M$6:N$6=1)*((M67:N67="Y") + (M67:N67="N")) * 2 ) +SUMPRODUCT( (M$6:N$6=2) * ((M67:N67="Y") + (M67:N67="N")) * 1 ) + SUMPRODUCT( (M$6:N$6=3)*((M67:N67="Y")+(M67:N67="N"))*1 ) +SUMPRODUCT( (M$6:N$6=4 ) * ((M67:N67="Y") + (M67:N67="N")) * 1 )+SUMPRODUCT( (M$6:N$6=5) * ((M67:N67="Y")+(M67:N67="N")) * 2 ))+1*(SUMPRODUCT( (X$6:AC$6=1) * ((X67:AC67="Y") + (X67:AC67="N")) * 2 ) +SUMPRODUCT( (X$6:AC$6=2 ) * ((X67:AC67="Y") + (X67:AC67="N")) * 1 ) +SUMPRODUCT( (X$6:AC$6=3) * ((X67:AC67="Y") + (X67:AC67="N")) * 1 ) +SUMPRODUCT( (X$6:AC$6=4) * ((X67:AC67="Y") + (X67:AC67="N")) * 1 ) + SUMPRODUCT( (X$6:AC$6=5) * ((X67:AC67="Y") + (X67:AC67="N")) * 2 ))</f>
        <v>17</v>
      </c>
      <c r="BY67" s="3">
        <f xml:space="preserve"> 5 * (SUMPRODUCT( (M$6:N$6=1) * (M67:N67="Y") * 2 ) + SUMPRODUCT( (M$6:N$6=2) * (M67:N67="Y") * 1 ) +SUMPRODUCT( (M$6:N$6=3) * (M67:N67="Y") * 1 ) + SUMPRODUCT( (M$6:N$6=4) * (M67:N67="N") * 1 ) +SUMPRODUCT( (M$6:N$6=5) * (M67:N67="N") * 2 ))
+ (SUMPRODUCT( (X$6:AC$6=1) * (X67:AC67="Y") * 2 ) +SUMPRODUCT( (X$6:AC$6=2) * (X67:AC67="Y") * 1 ) +SUMPRODUCT( (X$6:AC$6=3) * (X67:AC67="Y") * 1 ) +SUMPRODUCT( (X$6:AC$6=4) * (X67:AC67="N") * 1 ) +SUMPRODUCT( (X$6:AC$6=5) * (X67:AC67="N") * 2 ))</f>
        <v>0</v>
      </c>
      <c r="BZ67" s="3">
        <f>COUNTA(M67:N67)+COUNTA(X67:AC67)</f>
        <v>8</v>
      </c>
      <c r="CA67" s="3">
        <f xml:space="preserve"> 5 * (SUMPRODUCT( (O$6:R$6=1)*((O67:R67="Y") + (O67:R67="N")) * 2 ) +SUMPRODUCT( (O$6:R$6=2) * ((O67:R67="Y") + (O67:R67="N")) * 1 ) + SUMPRODUCT( (O$6:R$6=3)*((O67:R67="Y")+(O67:R67="N"))*1 ) +SUMPRODUCT( (O$6:R$6=4 ) * ((O67:R67="Y") + (O67:R67="N")) * 1 )+SUMPRODUCT( (O$6:R$6=5) * ((O67:R67="Y")+(O67:R67="N")) * 2 ))
+1*(SUMPRODUCT( (AD$6:AQ$6=1) * ((AD67:AQ67="Y") + (AD67:AQ67="N")) * 2 ) +SUMPRODUCT( (AD$6:AQ$6=2 ) * ((AD67:AQ67="Y") + (AD67:AQ67="N")) * 1 ) +SUMPRODUCT( (AD$6:AQ$6=3) * ((AD67:AQ67="Y") + (AD67:AQ67="N")) * 1 ) +SUMPRODUCT( (AD$6:AQ$6=4) * ((AD67:AQ67="Y") + (AD67:AQ67="N")) * 1 ) + SUMPRODUCT( (AD$6:AQ$6=5) * ((AD67:AQ67="Y") + (AD67:AQ67="N")) * 2 ))</f>
        <v>40</v>
      </c>
      <c r="CB67" s="3">
        <f xml:space="preserve"> 5 * (SUMPRODUCT( (O$6:R$6=1) * (O67:R67="Y") * 2 ) + SUMPRODUCT( (O$6:R$6=2) * (O67:R67="Y") * 1 ) +SUMPRODUCT( (O$6:R$6=3) * (O67:R67="Y") * 1 ) + SUMPRODUCT( (O$6:R$6=4) * (O67:R67="N") * 1 ) +SUMPRODUCT( (O$6:R$6=5) * (O67:R67="N") * 2 ))
+ (SUMPRODUCT( (AD$6:AQ$6=1) * (AD67:AQ67="Y") * 2 ) +SUMPRODUCT( (AD$6:AQ$6=2) * (AD67:AQ67="Y") * 1 ) +SUMPRODUCT( (AD$6:AQ$6=3) * (AD67:AQ67="Y") * 1 ) +SUMPRODUCT( (AD$6:AQ$6=4) * (AD67:AQ67="N") * 1 ) +SUMPRODUCT( (AD$6:AQ$6=5) * (AD67:AQ67="N") * 2 ))</f>
        <v>10</v>
      </c>
      <c r="CC67" s="3">
        <f>COUNTA(O67:R67)+COUNTA(AD67:AQ67)</f>
        <v>18</v>
      </c>
      <c r="CD67" s="3">
        <f>1*(SUMPRODUCT( (AR$6:AY$6=1) * ((AR67:AY67="Y") + (AR67:AY67="N")) * 2 ) +SUMPRODUCT( (AR$6:AY$6=2 ) * ((AR67:AY67="Y") + (AR67:AY67="N")) * 1 ) +SUMPRODUCT( (AR$6:AY$6=3) * ((AR67:AY67="Y") + (AR67:AY67="N")) * 1 ) +SUMPRODUCT( (AR$6:AY$6=4) * ((AR67:AY67="Y") + (AR67:AY67="N")) * 1 ) + SUMPRODUCT( (AR$6:AY$6=5) * ((AR67:AY67="Y") + (AR67:AY67="N")) * 2 ))</f>
        <v>8</v>
      </c>
      <c r="CE67" s="3">
        <f>(SUMPRODUCT( (AR$6:AY$6=1) * (AR67:AY67="Y") * 2 ) +SUMPRODUCT( (AR$6:AY$6=2) * (AR67:AY67="Y") * 1 ) +SUMPRODUCT( (AR$6:AY$6=3) * (AR67:AY67="Y") * 1 ) +SUMPRODUCT( (AR$6:AY$6=4) * (AR67:AY67="N") * 1 ) +SUMPRODUCT( (AR$6:AY$6=5) * (AR67:AY67="N") * 2 ))</f>
        <v>0</v>
      </c>
      <c r="CF67" s="3">
        <f>COUNTA(AR67:AY67)</f>
        <v>8</v>
      </c>
      <c r="CG67" s="3" cm="1">
        <f t="array" ref="CG67">5*(SUMPRODUCT((S$6=1)*((S67="Y")+(S67="N"))*2)+SUMPRODUCT((S$6=2)*((S67="Y")+(S67="N"))*1)+SUMPRODUCT((S$6=3)*((S67="Y")+(S67="N"))*1)+SUMPRODUCT((S$6=4)*((S67="Y")+(S67="N"))*1)+SUMPRODUCT((S$6=5)*((S67="Y")+(S67="N"))*2))+1*(SUMPRODUCT((AZ$6:BI$6=1)*((AZ67:BI67="Y")+(AZ67:BI67="N"))*2)+SUMPRODUCT((AZ$6:BI$6=2)*((AZ67:BI67="Y")+(AZ67:BI67="N"))*1)+SUMPRODUCT((AZ$6:BI$6=3)*((AZ67:BI67="Y")+(AZ67:BI67="N"))*1)+SUMPRODUCT((AZ$6:BI$6=4)*((AZ67:BI67="Y")+(AZ67:BI67="N"))*1)+SUMPRODUCT((AZ$6:BI$6=5)*((AZ67:BI67="Y")+(AZ67:BI67="N"))*2))</f>
        <v>3</v>
      </c>
      <c r="CH67" s="3" cm="1">
        <f t="array" ref="CH67">5*(SUMPRODUCT((S$6=1)*(S67="Y")*2)+SUMPRODUCT((S$6=2)*(S67="Y")*1)+SUMPRODUCT((S$6=3)*(S67="Y")*1)+SUMPRODUCT((S$6=4)*(S67="N")*1)+SUMPRODUCT((S$6=5)*(S67="N")*2))+(SUMPRODUCT((AZ$6:BI$6=1)*(AZ67:BI67="Y")*2)+SUMPRODUCT((AZ$6:BI$6=2)*(AZ67:BI67="Y")*1)+SUMPRODUCT((AZ$6:BI$6=3)*(AZ67:BI67="Y")*1)+SUMPRODUCT((AZ$6:BI$6=4)*(AZ67:BI67="N")*1)+SUMPRODUCT((AZ$6:BI$6=5)*(AZ67:BI67="N")*2))</f>
        <v>0</v>
      </c>
      <c r="CI67" s="3">
        <f>COUNTA(S67)+COUNTA(AZ67:BI67)</f>
        <v>11</v>
      </c>
      <c r="CJ67" s="3" cm="1">
        <f t="array" ref="CJ67">5*(SUMPRODUCT((T$6:V$6=1)*((T67:V67="Y")+(T67:V67="N"))*2)+SUMPRODUCT((T$6:V$6=2)*((T67:V67="Y")+(T67:V67="N"))*1)+SUMPRODUCT((T$6:V$6=3)*((T67:V67="Y")+(T67:V67="N"))*1)+SUMPRODUCT((T$6:V$6=4)*((T67:V67="Y")+(T67:V67="N"))*1)+SUMPRODUCT((T$6:V$6=5)*((T67:V67="Y")+(T67:V67="N"))*2))+1*(SUMPRODUCT((BJ$6:BQ$6=1)*((BJ67:BQ67="Y")+(BJ67:BQ67="N"))*2)+SUMPRODUCT((BJ$6:BQ$6=2)*((BJ67:BQ67="Y")+(BJ67:BQ67="N"))*1)+SUMPRODUCT((BJ$6:BQ$6=3)*((BJ67:BQ67="Y")+(BJ67:BQ67="N"))*1)+SUMPRODUCT((BJ$6:BQ$6=4)*((BJ67:BQ67="Y")+(BJ67:BQ67="N"))*1)+SUMPRODUCT((BJ$6:BQ$6=5)*((BJ67:BQ67="Y")+(BJ67:BQ67="N"))*2))</f>
        <v>24</v>
      </c>
      <c r="CK67" s="3" cm="1">
        <f t="array" ref="CK67">5*(SUMPRODUCT((T$6:V$6=1)*(T67:V67="Y")*2)+SUMPRODUCT((T$6:V$6=2)*(T67:V67="Y")*1)+SUMPRODUCT((T$6:V$6=3)*(T67:V67="Y")*1)+SUMPRODUCT((T$6:V$6=4)*(T67:V67="N")*1)+SUMPRODUCT((T$6:V$6=5)*(T67:V67="N")*2))+(SUMPRODUCT((BJ$6:BQ$6=1)*(BJ67:BQ67="Y")*2)+SUMPRODUCT((BJ$6:BQ$6=2)*(BJ67:BQ67="Y")*1)+SUMPRODUCT((BJ$6:BQ$6=3)*(BJ67:BQ67="Y")*1)+SUMPRODUCT((BJ$6:BQ$6=4)*(BJ67:BQ67="N")*1)+SUMPRODUCT((BJ$6:BQ$6=5)*(BJ67:BQ67="N")*2))</f>
        <v>0</v>
      </c>
      <c r="CL67" s="3">
        <f t="shared" si="4"/>
        <v>11</v>
      </c>
      <c r="CM67" s="19" t="e">
        <f>SUM(COUNTIF(M67, $H$128)*$H$137)+(COUNTIF(M67, $H$129)*$H$137)+(COUNTIF(#REF!, $H$128)*$H$135)+(COUNTIF(#REF!, $H$129)*$H$135)</f>
        <v>#REF!</v>
      </c>
      <c r="CN67" s="19" t="e">
        <f>SUM(COUNTIF(M67, $H$128)*$H$137)+(COUNTIF(#REF!, $H$128)*$H$135)</f>
        <v>#REF!</v>
      </c>
      <c r="CO67" s="19">
        <f>COUNTA(M67)+COUNTA(#REF!)</f>
        <v>2</v>
      </c>
      <c r="CP67" s="19" t="e">
        <f>SUM(COUNTIF(M67, $H$128)*$H$137)+(COUNTIF(M67, $H$129)*$H$137)+(COUNTIF(#REF!, $H$128)*$H$135)+(COUNTIF(#REF!, $H$129)*$H$135)</f>
        <v>#REF!</v>
      </c>
      <c r="CQ67" s="19" t="e">
        <f>SUM(COUNTIF(M67, $H$128)*$H$137)+(COUNTIF(#REF!, $H$128)*$H$135)</f>
        <v>#REF!</v>
      </c>
      <c r="CR67" s="19">
        <f>COUNTA(M67)+COUNTA(#REF!)</f>
        <v>2</v>
      </c>
    </row>
    <row r="68" spans="1:96" ht="15.75" customHeight="1" thickBot="1" x14ac:dyDescent="0.25">
      <c r="A68" s="14">
        <f t="shared" si="8"/>
        <v>9.6153846153846168</v>
      </c>
      <c r="B68" s="14">
        <f t="shared" si="5"/>
        <v>0</v>
      </c>
      <c r="C68" s="14">
        <f t="shared" si="6"/>
        <v>25</v>
      </c>
      <c r="D68" s="14">
        <f t="shared" si="7"/>
        <v>0</v>
      </c>
      <c r="E68" s="14">
        <f t="shared" si="1"/>
        <v>0</v>
      </c>
      <c r="F68" s="14">
        <f t="shared" si="2"/>
        <v>0</v>
      </c>
      <c r="G68" s="14"/>
      <c r="H68" s="3" t="s">
        <v>41</v>
      </c>
      <c r="I68" s="3" t="s">
        <v>182</v>
      </c>
      <c r="J68" s="3" t="s">
        <v>183</v>
      </c>
      <c r="K68" s="17" t="s">
        <v>184</v>
      </c>
      <c r="L68" s="18" t="s">
        <v>176</v>
      </c>
      <c r="M68" s="3" t="s">
        <v>71</v>
      </c>
      <c r="N68" s="3" t="s">
        <v>71</v>
      </c>
      <c r="O68" s="3" t="s">
        <v>71</v>
      </c>
      <c r="P68" s="3" t="s">
        <v>71</v>
      </c>
      <c r="Q68" s="3" t="s">
        <v>71</v>
      </c>
      <c r="R68" s="3" t="s">
        <v>71</v>
      </c>
      <c r="S68" s="3" t="s">
        <v>71</v>
      </c>
      <c r="T68" s="3" t="s">
        <v>71</v>
      </c>
      <c r="U68" s="3" t="s">
        <v>71</v>
      </c>
      <c r="V68" s="3" t="s">
        <v>71</v>
      </c>
      <c r="W68" s="3" t="s">
        <v>71</v>
      </c>
      <c r="X68" s="3" t="s">
        <v>71</v>
      </c>
      <c r="Y68" s="3" t="s">
        <v>71</v>
      </c>
      <c r="Z68" s="3" t="s">
        <v>71</v>
      </c>
      <c r="AA68" s="3" t="s">
        <v>71</v>
      </c>
      <c r="AB68" s="3" t="s">
        <v>71</v>
      </c>
      <c r="AC68" s="3" t="s">
        <v>71</v>
      </c>
      <c r="AD68" s="3" t="s">
        <v>71</v>
      </c>
      <c r="AE68" s="3" t="s">
        <v>71</v>
      </c>
      <c r="AF68" s="3" t="s">
        <v>71</v>
      </c>
      <c r="AG68" s="3" t="s">
        <v>71</v>
      </c>
      <c r="AH68" s="3" t="s">
        <v>71</v>
      </c>
      <c r="AI68" s="3" t="s">
        <v>71</v>
      </c>
      <c r="AJ68" s="3" t="s">
        <v>71</v>
      </c>
      <c r="AK68" s="3" t="s">
        <v>71</v>
      </c>
      <c r="AL68" s="3" t="s">
        <v>71</v>
      </c>
      <c r="AM68" s="3" t="s">
        <v>71</v>
      </c>
      <c r="AN68" s="3" t="s">
        <v>71</v>
      </c>
      <c r="AO68" s="3" t="s">
        <v>71</v>
      </c>
      <c r="AP68" s="3" t="s">
        <v>71</v>
      </c>
      <c r="AQ68" s="3" t="s">
        <v>71</v>
      </c>
      <c r="AR68" s="3" t="s">
        <v>71</v>
      </c>
      <c r="AS68" s="3" t="s">
        <v>71</v>
      </c>
      <c r="AT68" s="3" t="s">
        <v>71</v>
      </c>
      <c r="AU68" s="3" t="s">
        <v>71</v>
      </c>
      <c r="AV68" s="3" t="s">
        <v>71</v>
      </c>
      <c r="AW68" s="3" t="s">
        <v>71</v>
      </c>
      <c r="AX68" s="3" t="s">
        <v>71</v>
      </c>
      <c r="AY68" s="3" t="s">
        <v>71</v>
      </c>
      <c r="AZ68" s="3" t="s">
        <v>71</v>
      </c>
      <c r="BA68" s="3" t="s">
        <v>71</v>
      </c>
      <c r="BB68" s="3" t="s">
        <v>71</v>
      </c>
      <c r="BC68" s="3" t="s">
        <v>71</v>
      </c>
      <c r="BD68" s="3" t="s">
        <v>71</v>
      </c>
      <c r="BE68" s="3" t="s">
        <v>71</v>
      </c>
      <c r="BF68" s="3" t="s">
        <v>71</v>
      </c>
      <c r="BG68" s="3" t="s">
        <v>71</v>
      </c>
      <c r="BH68" s="3" t="s">
        <v>71</v>
      </c>
      <c r="BI68" s="3" t="s">
        <v>71</v>
      </c>
      <c r="BJ68" s="3" t="s">
        <v>71</v>
      </c>
      <c r="BK68" s="3" t="s">
        <v>71</v>
      </c>
      <c r="BL68" s="3" t="s">
        <v>71</v>
      </c>
      <c r="BM68" s="3" t="s">
        <v>71</v>
      </c>
      <c r="BN68" s="3" t="s">
        <v>71</v>
      </c>
      <c r="BO68" s="3" t="s">
        <v>71</v>
      </c>
      <c r="BP68" s="3" t="s">
        <v>71</v>
      </c>
      <c r="BQ68" s="3" t="s">
        <v>71</v>
      </c>
      <c r="BR68" s="3" t="s">
        <v>71</v>
      </c>
      <c r="BS68" s="3" cm="1">
        <f t="array" ref="BS68" xml:space="preserve"> 5 * (SUMPRODUCT( (M$6:V$6=1)*((M68:V68="Y") + (M68:V68="N")) * 2 ) +SUMPRODUCT( (M$6:V$6=2) * ((M68:V68="Y") + (M68:V68="N")) * 1 ) + SUMPRODUCT( (M$6:V$6=3)*((M68:V68="Y")+(M68:V68="N"))*1 ) +SUMPRODUCT( (M$6:V$6=4 ) * ((M68:V68="Y") + (M68:V68="N")) * 1 )+SUMPRODUCT( (M$6:V$6=5) * ((M68:V68="Y")+(M68:V68="N")) * 2 ))+1*(SUMPRODUCT( (X$6:BQ$6=1) * ((X68:BQ68="Y") + (X68:BQ68="N")) * 2 ) +SUMPRODUCT( (X$6:BQ$6=2 ) * ((X68:BQ68="Y") + (X68:BQ68="N")) * 1 ) +SUMPRODUCT( (X$6:BQ$6=3) * ((X68:BQ68="Y") + (X68:BQ68="N")) * 1 ) +SUMPRODUCT( (X$6:BQ$6=4) * ((X68:BQ68="Y") + (X68:BQ68="N")) * 1 ) + SUMPRODUCT( (X$6:BQ$6=5) * ((X68:BQ68="Y") + (X68:BQ68="N")) * 2 ))</f>
        <v>104</v>
      </c>
      <c r="BT68" s="3" cm="1">
        <f t="array" ref="BT68" xml:space="preserve"> 5 * (SUMPRODUCT( (M$6:V$6=1) * (M68:V68="Y") * 2 ) + SUMPRODUCT( (M$6:V$6=2) * (M68:V68="Y") * 1 ) +SUMPRODUCT( (M$6:V$6=3) * (M68:V68="Y") * 1 ) + SUMPRODUCT( (M$6:V$6=4) * (M68:V68="N") * 1 ) +SUMPRODUCT( (M$6:V$6=5) * (M68:V68="N") * 2 ))
+ (SUMPRODUCT( (X$6:BQ$6=1) * (X68:BQ68="Y") * 2 ) +SUMPRODUCT( (X$6:BQ$6=2) * (X68:BQ68="Y") * 1 ) +SUMPRODUCT( (X$6:BQ$6=3) * (X68:BQ68="Y") * 1 ) +SUMPRODUCT( (X$6:BQ$6=4) * (X68:BQ68="N") * 1 ) +SUMPRODUCT( (X$6:BQ$6=5) * (X68:BQ68="N") * 2 ))</f>
        <v>10</v>
      </c>
      <c r="BU68" s="3">
        <f t="shared" si="3"/>
        <v>0</v>
      </c>
      <c r="BV68" s="3">
        <f t="shared" si="9"/>
        <v>1</v>
      </c>
      <c r="BX68" s="3">
        <f xml:space="preserve"> 5 * (SUMPRODUCT( (M$6:N$6=1)*((M68:N68="Y") + (M68:N68="N")) * 2 ) +SUMPRODUCT( (M$6:N$6=2) * ((M68:N68="Y") + (M68:N68="N")) * 1 ) + SUMPRODUCT( (M$6:N$6=3)*((M68:N68="Y")+(M68:N68="N"))*1 ) +SUMPRODUCT( (M$6:N$6=4 ) * ((M68:N68="Y") + (M68:N68="N")) * 1 )+SUMPRODUCT( (M$6:N$6=5) * ((M68:N68="Y")+(M68:N68="N")) * 2 ))+1*(SUMPRODUCT( (X$6:AC$6=1) * ((X68:AC68="Y") + (X68:AC68="N")) * 2 ) +SUMPRODUCT( (X$6:AC$6=2 ) * ((X68:AC68="Y") + (X68:AC68="N")) * 1 ) +SUMPRODUCT( (X$6:AC$6=3) * ((X68:AC68="Y") + (X68:AC68="N")) * 1 ) +SUMPRODUCT( (X$6:AC$6=4) * ((X68:AC68="Y") + (X68:AC68="N")) * 1 ) + SUMPRODUCT( (X$6:AC$6=5) * ((X68:AC68="Y") + (X68:AC68="N")) * 2 ))</f>
        <v>17</v>
      </c>
      <c r="BY68" s="3">
        <f xml:space="preserve"> 5 * (SUMPRODUCT( (M$6:N$6=1) * (M68:N68="Y") * 2 ) + SUMPRODUCT( (M$6:N$6=2) * (M68:N68="Y") * 1 ) +SUMPRODUCT( (M$6:N$6=3) * (M68:N68="Y") * 1 ) + SUMPRODUCT( (M$6:N$6=4) * (M68:N68="N") * 1 ) +SUMPRODUCT( (M$6:N$6=5) * (M68:N68="N") * 2 ))
+ (SUMPRODUCT( (X$6:AC$6=1) * (X68:AC68="Y") * 2 ) +SUMPRODUCT( (X$6:AC$6=2) * (X68:AC68="Y") * 1 ) +SUMPRODUCT( (X$6:AC$6=3) * (X68:AC68="Y") * 1 ) +SUMPRODUCT( (X$6:AC$6=4) * (X68:AC68="N") * 1 ) +SUMPRODUCT( (X$6:AC$6=5) * (X68:AC68="N") * 2 ))</f>
        <v>0</v>
      </c>
      <c r="BZ68" s="3">
        <f>COUNTA(M68:N68)+COUNTA(X68:AC68)</f>
        <v>8</v>
      </c>
      <c r="CA68" s="3">
        <f xml:space="preserve"> 5 * (SUMPRODUCT( (O$6:R$6=1)*((O68:R68="Y") + (O68:R68="N")) * 2 ) +SUMPRODUCT( (O$6:R$6=2) * ((O68:R68="Y") + (O68:R68="N")) * 1 ) + SUMPRODUCT( (O$6:R$6=3)*((O68:R68="Y")+(O68:R68="N"))*1 ) +SUMPRODUCT( (O$6:R$6=4 ) * ((O68:R68="Y") + (O68:R68="N")) * 1 )+SUMPRODUCT( (O$6:R$6=5) * ((O68:R68="Y")+(O68:R68="N")) * 2 ))
+1*(SUMPRODUCT( (AD$6:AQ$6=1) * ((AD68:AQ68="Y") + (AD68:AQ68="N")) * 2 ) +SUMPRODUCT( (AD$6:AQ$6=2 ) * ((AD68:AQ68="Y") + (AD68:AQ68="N")) * 1 ) +SUMPRODUCT( (AD$6:AQ$6=3) * ((AD68:AQ68="Y") + (AD68:AQ68="N")) * 1 ) +SUMPRODUCT( (AD$6:AQ$6=4) * ((AD68:AQ68="Y") + (AD68:AQ68="N")) * 1 ) + SUMPRODUCT( (AD$6:AQ$6=5) * ((AD68:AQ68="Y") + (AD68:AQ68="N")) * 2 ))</f>
        <v>40</v>
      </c>
      <c r="CB68" s="3">
        <f xml:space="preserve"> 5 * (SUMPRODUCT( (O$6:R$6=1) * (O68:R68="Y") * 2 ) + SUMPRODUCT( (O$6:R$6=2) * (O68:R68="Y") * 1 ) +SUMPRODUCT( (O$6:R$6=3) * (O68:R68="Y") * 1 ) + SUMPRODUCT( (O$6:R$6=4) * (O68:R68="N") * 1 ) +SUMPRODUCT( (O$6:R$6=5) * (O68:R68="N") * 2 ))
+ (SUMPRODUCT( (AD$6:AQ$6=1) * (AD68:AQ68="Y") * 2 ) +SUMPRODUCT( (AD$6:AQ$6=2) * (AD68:AQ68="Y") * 1 ) +SUMPRODUCT( (AD$6:AQ$6=3) * (AD68:AQ68="Y") * 1 ) +SUMPRODUCT( (AD$6:AQ$6=4) * (AD68:AQ68="N") * 1 ) +SUMPRODUCT( (AD$6:AQ$6=5) * (AD68:AQ68="N") * 2 ))</f>
        <v>10</v>
      </c>
      <c r="CC68" s="3">
        <f>COUNTA(O68:R68)+COUNTA(AD68:AQ68)</f>
        <v>18</v>
      </c>
      <c r="CD68" s="3">
        <f>1*(SUMPRODUCT( (AR$6:AY$6=1) * ((AR68:AY68="Y") + (AR68:AY68="N")) * 2 ) +SUMPRODUCT( (AR$6:AY$6=2 ) * ((AR68:AY68="Y") + (AR68:AY68="N")) * 1 ) +SUMPRODUCT( (AR$6:AY$6=3) * ((AR68:AY68="Y") + (AR68:AY68="N")) * 1 ) +SUMPRODUCT( (AR$6:AY$6=4) * ((AR68:AY68="Y") + (AR68:AY68="N")) * 1 ) + SUMPRODUCT( (AR$6:AY$6=5) * ((AR68:AY68="Y") + (AR68:AY68="N")) * 2 ))</f>
        <v>8</v>
      </c>
      <c r="CE68" s="3">
        <f>(SUMPRODUCT( (AR$6:AY$6=1) * (AR68:AY68="Y") * 2 ) +SUMPRODUCT( (AR$6:AY$6=2) * (AR68:AY68="Y") * 1 ) +SUMPRODUCT( (AR$6:AY$6=3) * (AR68:AY68="Y") * 1 ) +SUMPRODUCT( (AR$6:AY$6=4) * (AR68:AY68="N") * 1 ) +SUMPRODUCT( (AR$6:AY$6=5) * (AR68:AY68="N") * 2 ))</f>
        <v>0</v>
      </c>
      <c r="CF68" s="3">
        <f>COUNTA(AR68:AY68)</f>
        <v>8</v>
      </c>
      <c r="CG68" s="3" cm="1">
        <f t="array" ref="CG68">5*(SUMPRODUCT((S$6=1)*((S68="Y")+(S68="N"))*2)+SUMPRODUCT((S$6=2)*((S68="Y")+(S68="N"))*1)+SUMPRODUCT((S$6=3)*((S68="Y")+(S68="N"))*1)+SUMPRODUCT((S$6=4)*((S68="Y")+(S68="N"))*1)+SUMPRODUCT((S$6=5)*((S68="Y")+(S68="N"))*2))+1*(SUMPRODUCT((AZ$6:BI$6=1)*((AZ68:BI68="Y")+(AZ68:BI68="N"))*2)+SUMPRODUCT((AZ$6:BI$6=2)*((AZ68:BI68="Y")+(AZ68:BI68="N"))*1)+SUMPRODUCT((AZ$6:BI$6=3)*((AZ68:BI68="Y")+(AZ68:BI68="N"))*1)+SUMPRODUCT((AZ$6:BI$6=4)*((AZ68:BI68="Y")+(AZ68:BI68="N"))*1)+SUMPRODUCT((AZ$6:BI$6=5)*((AZ68:BI68="Y")+(AZ68:BI68="N"))*2))</f>
        <v>15</v>
      </c>
      <c r="CH68" s="3" cm="1">
        <f t="array" ref="CH68">5*(SUMPRODUCT((S$6=1)*(S68="Y")*2)+SUMPRODUCT((S$6=2)*(S68="Y")*1)+SUMPRODUCT((S$6=3)*(S68="Y")*1)+SUMPRODUCT((S$6=4)*(S68="N")*1)+SUMPRODUCT((S$6=5)*(S68="N")*2))+(SUMPRODUCT((AZ$6:BI$6=1)*(AZ68:BI68="Y")*2)+SUMPRODUCT((AZ$6:BI$6=2)*(AZ68:BI68="Y")*1)+SUMPRODUCT((AZ$6:BI$6=3)*(AZ68:BI68="Y")*1)+SUMPRODUCT((AZ$6:BI$6=4)*(AZ68:BI68="N")*1)+SUMPRODUCT((AZ$6:BI$6=5)*(AZ68:BI68="N")*2))</f>
        <v>0</v>
      </c>
      <c r="CI68" s="3">
        <f>COUNTA(S68)+COUNTA(AZ68:BI68)</f>
        <v>11</v>
      </c>
      <c r="CJ68" s="3" cm="1">
        <f t="array" ref="CJ68">5*(SUMPRODUCT((T$6:V$6=1)*((T68:V68="Y")+(T68:V68="N"))*2)+SUMPRODUCT((T$6:V$6=2)*((T68:V68="Y")+(T68:V68="N"))*1)+SUMPRODUCT((T$6:V$6=3)*((T68:V68="Y")+(T68:V68="N"))*1)+SUMPRODUCT((T$6:V$6=4)*((T68:V68="Y")+(T68:V68="N"))*1)+SUMPRODUCT((T$6:V$6=5)*((T68:V68="Y")+(T68:V68="N"))*2))+1*(SUMPRODUCT((BJ$6:BQ$6=1)*((BJ68:BQ68="Y")+(BJ68:BQ68="N"))*2)+SUMPRODUCT((BJ$6:BQ$6=2)*((BJ68:BQ68="Y")+(BJ68:BQ68="N"))*1)+SUMPRODUCT((BJ$6:BQ$6=3)*((BJ68:BQ68="Y")+(BJ68:BQ68="N"))*1)+SUMPRODUCT((BJ$6:BQ$6=4)*((BJ68:BQ68="Y")+(BJ68:BQ68="N"))*1)+SUMPRODUCT((BJ$6:BQ$6=5)*((BJ68:BQ68="Y")+(BJ68:BQ68="N"))*2))</f>
        <v>24</v>
      </c>
      <c r="CK68" s="3" cm="1">
        <f t="array" ref="CK68">5*(SUMPRODUCT((T$6:V$6=1)*(T68:V68="Y")*2)+SUMPRODUCT((T$6:V$6=2)*(T68:V68="Y")*1)+SUMPRODUCT((T$6:V$6=3)*(T68:V68="Y")*1)+SUMPRODUCT((T$6:V$6=4)*(T68:V68="N")*1)+SUMPRODUCT((T$6:V$6=5)*(T68:V68="N")*2))+(SUMPRODUCT((BJ$6:BQ$6=1)*(BJ68:BQ68="Y")*2)+SUMPRODUCT((BJ$6:BQ$6=2)*(BJ68:BQ68="Y")*1)+SUMPRODUCT((BJ$6:BQ$6=3)*(BJ68:BQ68="Y")*1)+SUMPRODUCT((BJ$6:BQ$6=4)*(BJ68:BQ68="N")*1)+SUMPRODUCT((BJ$6:BQ$6=5)*(BJ68:BQ68="N")*2))</f>
        <v>0</v>
      </c>
      <c r="CL68" s="3">
        <f t="shared" si="4"/>
        <v>11</v>
      </c>
      <c r="CM68" s="19" t="e">
        <f>SUM(COUNTIF(M68, $H$128)*$H$137)+(COUNTIF(M68, $H$129)*$H$137)+(COUNTIF(#REF!, $H$128)*$H$135)+(COUNTIF(#REF!, $H$129)*$H$135)</f>
        <v>#REF!</v>
      </c>
      <c r="CN68" s="19" t="e">
        <f>SUM(COUNTIF(M68, $H$128)*$H$137)+(COUNTIF(#REF!, $H$128)*$H$135)</f>
        <v>#REF!</v>
      </c>
      <c r="CO68" s="19">
        <f>COUNTA(M68)+COUNTA(#REF!)</f>
        <v>2</v>
      </c>
      <c r="CP68" s="19" t="e">
        <f>SUM(COUNTIF(M68, $H$128)*$H$137)+(COUNTIF(M68, $H$129)*$H$137)+(COUNTIF(#REF!, $H$128)*$H$135)+(COUNTIF(#REF!, $H$129)*$H$135)</f>
        <v>#REF!</v>
      </c>
      <c r="CQ68" s="19" t="e">
        <f>SUM(COUNTIF(M68, $H$128)*$H$137)+(COUNTIF(#REF!, $H$128)*$H$135)</f>
        <v>#REF!</v>
      </c>
      <c r="CR68" s="19">
        <f>COUNTA(M68)+COUNTA(#REF!)</f>
        <v>2</v>
      </c>
    </row>
    <row r="69" spans="1:96" ht="15.75" customHeight="1" thickBot="1" x14ac:dyDescent="0.25">
      <c r="A69" s="14">
        <f t="shared" si="8"/>
        <v>9.7087378640776691</v>
      </c>
      <c r="B69" s="14">
        <f t="shared" si="5"/>
        <v>0</v>
      </c>
      <c r="C69" s="14">
        <f t="shared" si="6"/>
        <v>25</v>
      </c>
      <c r="D69" s="14">
        <f t="shared" si="7"/>
        <v>0</v>
      </c>
      <c r="E69" s="14">
        <f t="shared" si="1"/>
        <v>0</v>
      </c>
      <c r="F69" s="14">
        <f t="shared" si="2"/>
        <v>0</v>
      </c>
      <c r="G69" s="14"/>
      <c r="H69" s="3" t="s">
        <v>41</v>
      </c>
      <c r="I69" s="3" t="s">
        <v>185</v>
      </c>
      <c r="J69" s="3" t="s">
        <v>140</v>
      </c>
      <c r="K69" s="17" t="s">
        <v>186</v>
      </c>
      <c r="L69" s="18" t="s">
        <v>176</v>
      </c>
      <c r="M69" s="3" t="s">
        <v>71</v>
      </c>
      <c r="N69" s="3" t="s">
        <v>71</v>
      </c>
      <c r="O69" s="3" t="s">
        <v>71</v>
      </c>
      <c r="P69" s="3" t="s">
        <v>71</v>
      </c>
      <c r="Q69" s="3" t="s">
        <v>71</v>
      </c>
      <c r="R69" s="3" t="s">
        <v>71</v>
      </c>
      <c r="S69" s="3" t="s">
        <v>71</v>
      </c>
      <c r="T69" s="3" t="s">
        <v>71</v>
      </c>
      <c r="U69" s="3" t="s">
        <v>71</v>
      </c>
      <c r="V69" s="3" t="s">
        <v>71</v>
      </c>
      <c r="W69" s="3" t="s">
        <v>71</v>
      </c>
      <c r="X69" s="3" t="s">
        <v>71</v>
      </c>
      <c r="Y69" s="3" t="s">
        <v>71</v>
      </c>
      <c r="Z69" s="3" t="s">
        <v>71</v>
      </c>
      <c r="AA69" s="3" t="s">
        <v>58</v>
      </c>
      <c r="AB69" s="3" t="s">
        <v>71</v>
      </c>
      <c r="AC69" s="3" t="s">
        <v>71</v>
      </c>
      <c r="AD69" s="3" t="s">
        <v>71</v>
      </c>
      <c r="AE69" s="3" t="s">
        <v>71</v>
      </c>
      <c r="AF69" s="3" t="s">
        <v>71</v>
      </c>
      <c r="AG69" s="3" t="s">
        <v>71</v>
      </c>
      <c r="AH69" s="3" t="s">
        <v>71</v>
      </c>
      <c r="AI69" s="3" t="s">
        <v>71</v>
      </c>
      <c r="AJ69" s="3" t="s">
        <v>71</v>
      </c>
      <c r="AK69" s="3" t="s">
        <v>71</v>
      </c>
      <c r="AL69" s="3" t="s">
        <v>71</v>
      </c>
      <c r="AM69" s="3" t="s">
        <v>71</v>
      </c>
      <c r="AN69" s="3" t="s">
        <v>71</v>
      </c>
      <c r="AO69" s="3" t="s">
        <v>71</v>
      </c>
      <c r="AP69" s="3" t="s">
        <v>71</v>
      </c>
      <c r="AQ69" s="3" t="s">
        <v>71</v>
      </c>
      <c r="AR69" s="3" t="s">
        <v>71</v>
      </c>
      <c r="AS69" s="3" t="s">
        <v>71</v>
      </c>
      <c r="AT69" s="3" t="s">
        <v>71</v>
      </c>
      <c r="AU69" s="3" t="s">
        <v>71</v>
      </c>
      <c r="AV69" s="3" t="s">
        <v>71</v>
      </c>
      <c r="AW69" s="3" t="s">
        <v>71</v>
      </c>
      <c r="AX69" s="3" t="s">
        <v>71</v>
      </c>
      <c r="AY69" s="3" t="s">
        <v>71</v>
      </c>
      <c r="AZ69" s="3" t="s">
        <v>71</v>
      </c>
      <c r="BA69" s="3" t="s">
        <v>71</v>
      </c>
      <c r="BB69" s="3" t="s">
        <v>71</v>
      </c>
      <c r="BC69" s="3" t="s">
        <v>71</v>
      </c>
      <c r="BD69" s="3" t="s">
        <v>71</v>
      </c>
      <c r="BE69" s="3" t="s">
        <v>71</v>
      </c>
      <c r="BF69" s="3" t="s">
        <v>71</v>
      </c>
      <c r="BG69" s="3" t="s">
        <v>71</v>
      </c>
      <c r="BH69" s="3" t="s">
        <v>71</v>
      </c>
      <c r="BI69" s="3" t="s">
        <v>71</v>
      </c>
      <c r="BJ69" s="3" t="s">
        <v>71</v>
      </c>
      <c r="BK69" s="3" t="s">
        <v>71</v>
      </c>
      <c r="BL69" s="3" t="s">
        <v>71</v>
      </c>
      <c r="BM69" s="3" t="s">
        <v>71</v>
      </c>
      <c r="BN69" s="3" t="s">
        <v>71</v>
      </c>
      <c r="BO69" s="3" t="s">
        <v>71</v>
      </c>
      <c r="BP69" s="3" t="s">
        <v>71</v>
      </c>
      <c r="BQ69" s="3" t="s">
        <v>71</v>
      </c>
      <c r="BR69" s="3" t="s">
        <v>71</v>
      </c>
      <c r="BS69" s="3" cm="1">
        <f t="array" ref="BS69" xml:space="preserve"> 5 * (SUMPRODUCT( (M$6:V$6=1)*((M69:V69="Y") + (M69:V69="N")) * 2 ) +SUMPRODUCT( (M$6:V$6=2) * ((M69:V69="Y") + (M69:V69="N")) * 1 ) + SUMPRODUCT( (M$6:V$6=3)*((M69:V69="Y")+(M69:V69="N"))*1 ) +SUMPRODUCT( (M$6:V$6=4 ) * ((M69:V69="Y") + (M69:V69="N")) * 1 )+SUMPRODUCT( (M$6:V$6=5) * ((M69:V69="Y")+(M69:V69="N")) * 2 ))+1*(SUMPRODUCT( (X$6:BQ$6=1) * ((X69:BQ69="Y") + (X69:BQ69="N")) * 2 ) +SUMPRODUCT( (X$6:BQ$6=2 ) * ((X69:BQ69="Y") + (X69:BQ69="N")) * 1 ) +SUMPRODUCT( (X$6:BQ$6=3) * ((X69:BQ69="Y") + (X69:BQ69="N")) * 1 ) +SUMPRODUCT( (X$6:BQ$6=4) * ((X69:BQ69="Y") + (X69:BQ69="N")) * 1 ) + SUMPRODUCT( (X$6:BQ$6=5) * ((X69:BQ69="Y") + (X69:BQ69="N")) * 2 ))</f>
        <v>103</v>
      </c>
      <c r="BT69" s="3" cm="1">
        <f t="array" ref="BT69" xml:space="preserve"> 5 * (SUMPRODUCT( (M$6:V$6=1) * (M69:V69="Y") * 2 ) + SUMPRODUCT( (M$6:V$6=2) * (M69:V69="Y") * 1 ) +SUMPRODUCT( (M$6:V$6=3) * (M69:V69="Y") * 1 ) + SUMPRODUCT( (M$6:V$6=4) * (M69:V69="N") * 1 ) +SUMPRODUCT( (M$6:V$6=5) * (M69:V69="N") * 2 ))
+ (SUMPRODUCT( (X$6:BQ$6=1) * (X69:BQ69="Y") * 2 ) +SUMPRODUCT( (X$6:BQ$6=2) * (X69:BQ69="Y") * 1 ) +SUMPRODUCT( (X$6:BQ$6=3) * (X69:BQ69="Y") * 1 ) +SUMPRODUCT( (X$6:BQ$6=4) * (X69:BQ69="N") * 1 ) +SUMPRODUCT( (X$6:BQ$6=5) * (X69:BQ69="N") * 2 ))</f>
        <v>10</v>
      </c>
      <c r="BU69" s="3">
        <f t="shared" si="3"/>
        <v>1</v>
      </c>
      <c r="BV69" s="3">
        <f t="shared" si="9"/>
        <v>1</v>
      </c>
      <c r="BX69" s="3">
        <f xml:space="preserve"> 5 * (SUMPRODUCT( (M$6:N$6=1)*((M69:N69="Y") + (M69:N69="N")) * 2 ) +SUMPRODUCT( (M$6:N$6=2) * ((M69:N69="Y") + (M69:N69="N")) * 1 ) + SUMPRODUCT( (M$6:N$6=3)*((M69:N69="Y")+(M69:N69="N"))*1 ) +SUMPRODUCT( (M$6:N$6=4 ) * ((M69:N69="Y") + (M69:N69="N")) * 1 )+SUMPRODUCT( (M$6:N$6=5) * ((M69:N69="Y")+(M69:N69="N")) * 2 ))+1*(SUMPRODUCT( (X$6:AC$6=1) * ((X69:AC69="Y") + (X69:AC69="N")) * 2 ) +SUMPRODUCT( (X$6:AC$6=2 ) * ((X69:AC69="Y") + (X69:AC69="N")) * 1 ) +SUMPRODUCT( (X$6:AC$6=3) * ((X69:AC69="Y") + (X69:AC69="N")) * 1 ) +SUMPRODUCT( (X$6:AC$6=4) * ((X69:AC69="Y") + (X69:AC69="N")) * 1 ) + SUMPRODUCT( (X$6:AC$6=5) * ((X69:AC69="Y") + (X69:AC69="N")) * 2 ))</f>
        <v>16</v>
      </c>
      <c r="BY69" s="3">
        <f xml:space="preserve"> 5 * (SUMPRODUCT( (M$6:N$6=1) * (M69:N69="Y") * 2 ) + SUMPRODUCT( (M$6:N$6=2) * (M69:N69="Y") * 1 ) +SUMPRODUCT( (M$6:N$6=3) * (M69:N69="Y") * 1 ) + SUMPRODUCT( (M$6:N$6=4) * (M69:N69="N") * 1 ) +SUMPRODUCT( (M$6:N$6=5) * (M69:N69="N") * 2 ))
+ (SUMPRODUCT( (X$6:AC$6=1) * (X69:AC69="Y") * 2 ) +SUMPRODUCT( (X$6:AC$6=2) * (X69:AC69="Y") * 1 ) +SUMPRODUCT( (X$6:AC$6=3) * (X69:AC69="Y") * 1 ) +SUMPRODUCT( (X$6:AC$6=4) * (X69:AC69="N") * 1 ) +SUMPRODUCT( (X$6:AC$6=5) * (X69:AC69="N") * 2 ))</f>
        <v>0</v>
      </c>
      <c r="BZ69" s="3">
        <f>COUNTA(M69:N69)+COUNTA(X69:AC69)</f>
        <v>8</v>
      </c>
      <c r="CA69" s="3">
        <f xml:space="preserve"> 5 * (SUMPRODUCT( (O$6:R$6=1)*((O69:R69="Y") + (O69:R69="N")) * 2 ) +SUMPRODUCT( (O$6:R$6=2) * ((O69:R69="Y") + (O69:R69="N")) * 1 ) + SUMPRODUCT( (O$6:R$6=3)*((O69:R69="Y")+(O69:R69="N"))*1 ) +SUMPRODUCT( (O$6:R$6=4 ) * ((O69:R69="Y") + (O69:R69="N")) * 1 )+SUMPRODUCT( (O$6:R$6=5) * ((O69:R69="Y")+(O69:R69="N")) * 2 ))
+1*(SUMPRODUCT( (AD$6:AQ$6=1) * ((AD69:AQ69="Y") + (AD69:AQ69="N")) * 2 ) +SUMPRODUCT( (AD$6:AQ$6=2 ) * ((AD69:AQ69="Y") + (AD69:AQ69="N")) * 1 ) +SUMPRODUCT( (AD$6:AQ$6=3) * ((AD69:AQ69="Y") + (AD69:AQ69="N")) * 1 ) +SUMPRODUCT( (AD$6:AQ$6=4) * ((AD69:AQ69="Y") + (AD69:AQ69="N")) * 1 ) + SUMPRODUCT( (AD$6:AQ$6=5) * ((AD69:AQ69="Y") + (AD69:AQ69="N")) * 2 ))</f>
        <v>40</v>
      </c>
      <c r="CB69" s="3">
        <f xml:space="preserve"> 5 * (SUMPRODUCT( (O$6:R$6=1) * (O69:R69="Y") * 2 ) + SUMPRODUCT( (O$6:R$6=2) * (O69:R69="Y") * 1 ) +SUMPRODUCT( (O$6:R$6=3) * (O69:R69="Y") * 1 ) + SUMPRODUCT( (O$6:R$6=4) * (O69:R69="N") * 1 ) +SUMPRODUCT( (O$6:R$6=5) * (O69:R69="N") * 2 ))
+ (SUMPRODUCT( (AD$6:AQ$6=1) * (AD69:AQ69="Y") * 2 ) +SUMPRODUCT( (AD$6:AQ$6=2) * (AD69:AQ69="Y") * 1 ) +SUMPRODUCT( (AD$6:AQ$6=3) * (AD69:AQ69="Y") * 1 ) +SUMPRODUCT( (AD$6:AQ$6=4) * (AD69:AQ69="N") * 1 ) +SUMPRODUCT( (AD$6:AQ$6=5) * (AD69:AQ69="N") * 2 ))</f>
        <v>10</v>
      </c>
      <c r="CC69" s="3">
        <f>COUNTA(O69:R69)+COUNTA(AD69:AQ69)</f>
        <v>18</v>
      </c>
      <c r="CD69" s="3">
        <f>1*(SUMPRODUCT( (AR$6:AY$6=1) * ((AR69:AY69="Y") + (AR69:AY69="N")) * 2 ) +SUMPRODUCT( (AR$6:AY$6=2 ) * ((AR69:AY69="Y") + (AR69:AY69="N")) * 1 ) +SUMPRODUCT( (AR$6:AY$6=3) * ((AR69:AY69="Y") + (AR69:AY69="N")) * 1 ) +SUMPRODUCT( (AR$6:AY$6=4) * ((AR69:AY69="Y") + (AR69:AY69="N")) * 1 ) + SUMPRODUCT( (AR$6:AY$6=5) * ((AR69:AY69="Y") + (AR69:AY69="N")) * 2 ))</f>
        <v>8</v>
      </c>
      <c r="CE69" s="3">
        <f>(SUMPRODUCT( (AR$6:AY$6=1) * (AR69:AY69="Y") * 2 ) +SUMPRODUCT( (AR$6:AY$6=2) * (AR69:AY69="Y") * 1 ) +SUMPRODUCT( (AR$6:AY$6=3) * (AR69:AY69="Y") * 1 ) +SUMPRODUCT( (AR$6:AY$6=4) * (AR69:AY69="N") * 1 ) +SUMPRODUCT( (AR$6:AY$6=5) * (AR69:AY69="N") * 2 ))</f>
        <v>0</v>
      </c>
      <c r="CF69" s="3">
        <f>COUNTA(AR69:AY69)</f>
        <v>8</v>
      </c>
      <c r="CG69" s="3" cm="1">
        <f t="array" ref="CG69">5*(SUMPRODUCT((S$6=1)*((S69="Y")+(S69="N"))*2)+SUMPRODUCT((S$6=2)*((S69="Y")+(S69="N"))*1)+SUMPRODUCT((S$6=3)*((S69="Y")+(S69="N"))*1)+SUMPRODUCT((S$6=4)*((S69="Y")+(S69="N"))*1)+SUMPRODUCT((S$6=5)*((S69="Y")+(S69="N"))*2))+1*(SUMPRODUCT((AZ$6:BI$6=1)*((AZ69:BI69="Y")+(AZ69:BI69="N"))*2)+SUMPRODUCT((AZ$6:BI$6=2)*((AZ69:BI69="Y")+(AZ69:BI69="N"))*1)+SUMPRODUCT((AZ$6:BI$6=3)*((AZ69:BI69="Y")+(AZ69:BI69="N"))*1)+SUMPRODUCT((AZ$6:BI$6=4)*((AZ69:BI69="Y")+(AZ69:BI69="N"))*1)+SUMPRODUCT((AZ$6:BI$6=5)*((AZ69:BI69="Y")+(AZ69:BI69="N"))*2))</f>
        <v>15</v>
      </c>
      <c r="CH69" s="3" cm="1">
        <f t="array" ref="CH69">5*(SUMPRODUCT((S$6=1)*(S69="Y")*2)+SUMPRODUCT((S$6=2)*(S69="Y")*1)+SUMPRODUCT((S$6=3)*(S69="Y")*1)+SUMPRODUCT((S$6=4)*(S69="N")*1)+SUMPRODUCT((S$6=5)*(S69="N")*2))+(SUMPRODUCT((AZ$6:BI$6=1)*(AZ69:BI69="Y")*2)+SUMPRODUCT((AZ$6:BI$6=2)*(AZ69:BI69="Y")*1)+SUMPRODUCT((AZ$6:BI$6=3)*(AZ69:BI69="Y")*1)+SUMPRODUCT((AZ$6:BI$6=4)*(AZ69:BI69="N")*1)+SUMPRODUCT((AZ$6:BI$6=5)*(AZ69:BI69="N")*2))</f>
        <v>0</v>
      </c>
      <c r="CI69" s="3">
        <f>COUNTA(S69)+COUNTA(AZ69:BI69)</f>
        <v>11</v>
      </c>
      <c r="CJ69" s="3" cm="1">
        <f t="array" ref="CJ69">5*(SUMPRODUCT((T$6:V$6=1)*((T69:V69="Y")+(T69:V69="N"))*2)+SUMPRODUCT((T$6:V$6=2)*((T69:V69="Y")+(T69:V69="N"))*1)+SUMPRODUCT((T$6:V$6=3)*((T69:V69="Y")+(T69:V69="N"))*1)+SUMPRODUCT((T$6:V$6=4)*((T69:V69="Y")+(T69:V69="N"))*1)+SUMPRODUCT((T$6:V$6=5)*((T69:V69="Y")+(T69:V69="N"))*2))+1*(SUMPRODUCT((BJ$6:BQ$6=1)*((BJ69:BQ69="Y")+(BJ69:BQ69="N"))*2)+SUMPRODUCT((BJ$6:BQ$6=2)*((BJ69:BQ69="Y")+(BJ69:BQ69="N"))*1)+SUMPRODUCT((BJ$6:BQ$6=3)*((BJ69:BQ69="Y")+(BJ69:BQ69="N"))*1)+SUMPRODUCT((BJ$6:BQ$6=4)*((BJ69:BQ69="Y")+(BJ69:BQ69="N"))*1)+SUMPRODUCT((BJ$6:BQ$6=5)*((BJ69:BQ69="Y")+(BJ69:BQ69="N"))*2))</f>
        <v>24</v>
      </c>
      <c r="CK69" s="3" cm="1">
        <f t="array" ref="CK69">5*(SUMPRODUCT((T$6:V$6=1)*(T69:V69="Y")*2)+SUMPRODUCT((T$6:V$6=2)*(T69:V69="Y")*1)+SUMPRODUCT((T$6:V$6=3)*(T69:V69="Y")*1)+SUMPRODUCT((T$6:V$6=4)*(T69:V69="N")*1)+SUMPRODUCT((T$6:V$6=5)*(T69:V69="N")*2))+(SUMPRODUCT((BJ$6:BQ$6=1)*(BJ69:BQ69="Y")*2)+SUMPRODUCT((BJ$6:BQ$6=2)*(BJ69:BQ69="Y")*1)+SUMPRODUCT((BJ$6:BQ$6=3)*(BJ69:BQ69="Y")*1)+SUMPRODUCT((BJ$6:BQ$6=4)*(BJ69:BQ69="N")*1)+SUMPRODUCT((BJ$6:BQ$6=5)*(BJ69:BQ69="N")*2))</f>
        <v>0</v>
      </c>
      <c r="CL69" s="3">
        <f t="shared" si="4"/>
        <v>11</v>
      </c>
      <c r="CM69" s="19" t="e">
        <f>SUM(COUNTIF(M69, $H$128)*$H$137)+(COUNTIF(M69, $H$129)*$H$137)+(COUNTIF(#REF!, $H$128)*$H$135)+(COUNTIF(#REF!, $H$129)*$H$135)</f>
        <v>#REF!</v>
      </c>
      <c r="CN69" s="19" t="e">
        <f>SUM(COUNTIF(M69, $H$128)*$H$137)+(COUNTIF(#REF!, $H$128)*$H$135)</f>
        <v>#REF!</v>
      </c>
      <c r="CO69" s="19">
        <f>COUNTA(M69)+COUNTA(#REF!)</f>
        <v>2</v>
      </c>
      <c r="CP69" s="19" t="e">
        <f>SUM(COUNTIF(M69, $H$128)*$H$137)+(COUNTIF(M69, $H$129)*$H$137)+(COUNTIF(#REF!, $H$128)*$H$135)+(COUNTIF(#REF!, $H$129)*$H$135)</f>
        <v>#REF!</v>
      </c>
      <c r="CQ69" s="19" t="e">
        <f>SUM(COUNTIF(M69, $H$128)*$H$137)+(COUNTIF(#REF!, $H$128)*$H$135)</f>
        <v>#REF!</v>
      </c>
      <c r="CR69" s="19">
        <f>COUNTA(M69)+COUNTA(#REF!)</f>
        <v>2</v>
      </c>
    </row>
    <row r="70" spans="1:96" ht="15.75" customHeight="1" thickBot="1" x14ac:dyDescent="0.25">
      <c r="A70" s="14">
        <f t="shared" si="8"/>
        <v>10.638297872340425</v>
      </c>
      <c r="B70" s="14">
        <f t="shared" si="5"/>
        <v>0</v>
      </c>
      <c r="C70" s="14">
        <f t="shared" si="6"/>
        <v>33.333333333333329</v>
      </c>
      <c r="D70" s="14">
        <f t="shared" si="7"/>
        <v>0</v>
      </c>
      <c r="E70" s="14">
        <f t="shared" si="1"/>
        <v>0</v>
      </c>
      <c r="F70" s="14">
        <f t="shared" si="2"/>
        <v>0</v>
      </c>
      <c r="G70" s="14"/>
      <c r="H70" s="3" t="s">
        <v>41</v>
      </c>
      <c r="I70" s="3" t="s">
        <v>187</v>
      </c>
      <c r="J70" s="3" t="s">
        <v>188</v>
      </c>
      <c r="K70" s="17" t="s">
        <v>189</v>
      </c>
      <c r="L70" s="18" t="s">
        <v>176</v>
      </c>
      <c r="M70" s="3" t="s">
        <v>71</v>
      </c>
      <c r="N70" s="3" t="s">
        <v>71</v>
      </c>
      <c r="O70" s="3" t="s">
        <v>71</v>
      </c>
      <c r="P70" s="3" t="s">
        <v>71</v>
      </c>
      <c r="Q70" s="3" t="s">
        <v>58</v>
      </c>
      <c r="R70" s="3" t="s">
        <v>58</v>
      </c>
      <c r="S70" s="3" t="s">
        <v>71</v>
      </c>
      <c r="T70" s="3" t="s">
        <v>71</v>
      </c>
      <c r="U70" s="3" t="s">
        <v>71</v>
      </c>
      <c r="V70" s="3" t="s">
        <v>71</v>
      </c>
      <c r="W70" s="3" t="s">
        <v>71</v>
      </c>
      <c r="X70" s="3" t="s">
        <v>71</v>
      </c>
      <c r="Y70" s="3" t="s">
        <v>71</v>
      </c>
      <c r="Z70" s="3" t="s">
        <v>71</v>
      </c>
      <c r="AA70" s="3" t="s">
        <v>71</v>
      </c>
      <c r="AB70" s="3" t="s">
        <v>71</v>
      </c>
      <c r="AC70" s="3" t="s">
        <v>71</v>
      </c>
      <c r="AD70" s="3" t="s">
        <v>71</v>
      </c>
      <c r="AE70" s="3" t="s">
        <v>71</v>
      </c>
      <c r="AF70" s="3" t="s">
        <v>71</v>
      </c>
      <c r="AG70" s="3" t="s">
        <v>71</v>
      </c>
      <c r="AH70" s="3" t="s">
        <v>71</v>
      </c>
      <c r="AI70" s="3" t="s">
        <v>71</v>
      </c>
      <c r="AJ70" s="3" t="s">
        <v>71</v>
      </c>
      <c r="AK70" s="3" t="s">
        <v>71</v>
      </c>
      <c r="AL70" s="3" t="s">
        <v>71</v>
      </c>
      <c r="AM70" s="3" t="s">
        <v>71</v>
      </c>
      <c r="AN70" s="3" t="s">
        <v>71</v>
      </c>
      <c r="AO70" s="3" t="s">
        <v>71</v>
      </c>
      <c r="AP70" s="3" t="s">
        <v>71</v>
      </c>
      <c r="AQ70" s="3" t="s">
        <v>71</v>
      </c>
      <c r="AR70" s="3" t="s">
        <v>71</v>
      </c>
      <c r="AS70" s="3" t="s">
        <v>71</v>
      </c>
      <c r="AT70" s="3" t="s">
        <v>71</v>
      </c>
      <c r="AU70" s="3" t="s">
        <v>71</v>
      </c>
      <c r="AV70" s="3" t="s">
        <v>71</v>
      </c>
      <c r="AW70" s="3" t="s">
        <v>71</v>
      </c>
      <c r="AX70" s="3" t="s">
        <v>71</v>
      </c>
      <c r="AY70" s="3" t="s">
        <v>71</v>
      </c>
      <c r="AZ70" s="3" t="s">
        <v>71</v>
      </c>
      <c r="BA70" s="3" t="s">
        <v>71</v>
      </c>
      <c r="BB70" s="3" t="s">
        <v>71</v>
      </c>
      <c r="BC70" s="3" t="s">
        <v>71</v>
      </c>
      <c r="BD70" s="3" t="s">
        <v>71</v>
      </c>
      <c r="BE70" s="3" t="s">
        <v>71</v>
      </c>
      <c r="BF70" s="3" t="s">
        <v>71</v>
      </c>
      <c r="BG70" s="3" t="s">
        <v>71</v>
      </c>
      <c r="BH70" s="3" t="s">
        <v>71</v>
      </c>
      <c r="BI70" s="3" t="s">
        <v>71</v>
      </c>
      <c r="BJ70" s="3" t="s">
        <v>71</v>
      </c>
      <c r="BK70" s="3" t="s">
        <v>71</v>
      </c>
      <c r="BL70" s="3" t="s">
        <v>71</v>
      </c>
      <c r="BM70" s="3" t="s">
        <v>71</v>
      </c>
      <c r="BN70" s="3" t="s">
        <v>71</v>
      </c>
      <c r="BO70" s="3" t="s">
        <v>71</v>
      </c>
      <c r="BP70" s="3" t="s">
        <v>71</v>
      </c>
      <c r="BQ70" s="3" t="s">
        <v>71</v>
      </c>
      <c r="BR70" s="3" t="s">
        <v>71</v>
      </c>
      <c r="BS70" s="3" cm="1">
        <f t="array" ref="BS70" xml:space="preserve"> 5 * (SUMPRODUCT( (M$6:V$6=1)*((M70:V70="Y") + (M70:V70="N")) * 2 ) +SUMPRODUCT( (M$6:V$6=2) * ((M70:V70="Y") + (M70:V70="N")) * 1 ) + SUMPRODUCT( (M$6:V$6=3)*((M70:V70="Y")+(M70:V70="N"))*1 ) +SUMPRODUCT( (M$6:V$6=4 ) * ((M70:V70="Y") + (M70:V70="N")) * 1 )+SUMPRODUCT( (M$6:V$6=5) * ((M70:V70="Y")+(M70:V70="N")) * 2 ))+1*(SUMPRODUCT( (X$6:BQ$6=1) * ((X70:BQ70="Y") + (X70:BQ70="N")) * 2 ) +SUMPRODUCT( (X$6:BQ$6=2 ) * ((X70:BQ70="Y") + (X70:BQ70="N")) * 1 ) +SUMPRODUCT( (X$6:BQ$6=3) * ((X70:BQ70="Y") + (X70:BQ70="N")) * 1 ) +SUMPRODUCT( (X$6:BQ$6=4) * ((X70:BQ70="Y") + (X70:BQ70="N")) * 1 ) + SUMPRODUCT( (X$6:BQ$6=5) * ((X70:BQ70="Y") + (X70:BQ70="N")) * 2 ))</f>
        <v>94</v>
      </c>
      <c r="BT70" s="3" cm="1">
        <f t="array" ref="BT70" xml:space="preserve"> 5 * (SUMPRODUCT( (M$6:V$6=1) * (M70:V70="Y") * 2 ) + SUMPRODUCT( (M$6:V$6=2) * (M70:V70="Y") * 1 ) +SUMPRODUCT( (M$6:V$6=3) * (M70:V70="Y") * 1 ) + SUMPRODUCT( (M$6:V$6=4) * (M70:V70="N") * 1 ) +SUMPRODUCT( (M$6:V$6=5) * (M70:V70="N") * 2 ))
+ (SUMPRODUCT( (X$6:BQ$6=1) * (X70:BQ70="Y") * 2 ) +SUMPRODUCT( (X$6:BQ$6=2) * (X70:BQ70="Y") * 1 ) +SUMPRODUCT( (X$6:BQ$6=3) * (X70:BQ70="Y") * 1 ) +SUMPRODUCT( (X$6:BQ$6=4) * (X70:BQ70="N") * 1 ) +SUMPRODUCT( (X$6:BQ$6=5) * (X70:BQ70="N") * 2 ))</f>
        <v>10</v>
      </c>
      <c r="BU70" s="3">
        <f t="shared" si="3"/>
        <v>10</v>
      </c>
      <c r="BV70" s="3">
        <f t="shared" si="9"/>
        <v>1</v>
      </c>
      <c r="BX70" s="3">
        <f xml:space="preserve"> 5 * (SUMPRODUCT( (M$6:N$6=1)*((M70:N70="Y") + (M70:N70="N")) * 2 ) +SUMPRODUCT( (M$6:N$6=2) * ((M70:N70="Y") + (M70:N70="N")) * 1 ) + SUMPRODUCT( (M$6:N$6=3)*((M70:N70="Y")+(M70:N70="N"))*1 ) +SUMPRODUCT( (M$6:N$6=4 ) * ((M70:N70="Y") + (M70:N70="N")) * 1 )+SUMPRODUCT( (M$6:N$6=5) * ((M70:N70="Y")+(M70:N70="N")) * 2 ))+1*(SUMPRODUCT( (X$6:AC$6=1) * ((X70:AC70="Y") + (X70:AC70="N")) * 2 ) +SUMPRODUCT( (X$6:AC$6=2 ) * ((X70:AC70="Y") + (X70:AC70="N")) * 1 ) +SUMPRODUCT( (X$6:AC$6=3) * ((X70:AC70="Y") + (X70:AC70="N")) * 1 ) +SUMPRODUCT( (X$6:AC$6=4) * ((X70:AC70="Y") + (X70:AC70="N")) * 1 ) + SUMPRODUCT( (X$6:AC$6=5) * ((X70:AC70="Y") + (X70:AC70="N")) * 2 ))</f>
        <v>17</v>
      </c>
      <c r="BY70" s="3">
        <f xml:space="preserve"> 5 * (SUMPRODUCT( (M$6:N$6=1) * (M70:N70="Y") * 2 ) + SUMPRODUCT( (M$6:N$6=2) * (M70:N70="Y") * 1 ) +SUMPRODUCT( (M$6:N$6=3) * (M70:N70="Y") * 1 ) + SUMPRODUCT( (M$6:N$6=4) * (M70:N70="N") * 1 ) +SUMPRODUCT( (M$6:N$6=5) * (M70:N70="N") * 2 ))
+ (SUMPRODUCT( (X$6:AC$6=1) * (X70:AC70="Y") * 2 ) +SUMPRODUCT( (X$6:AC$6=2) * (X70:AC70="Y") * 1 ) +SUMPRODUCT( (X$6:AC$6=3) * (X70:AC70="Y") * 1 ) +SUMPRODUCT( (X$6:AC$6=4) * (X70:AC70="N") * 1 ) +SUMPRODUCT( (X$6:AC$6=5) * (X70:AC70="N") * 2 ))</f>
        <v>0</v>
      </c>
      <c r="BZ70" s="3">
        <f>COUNTA(M70:N70)+COUNTA(X70:AC70)</f>
        <v>8</v>
      </c>
      <c r="CA70" s="3">
        <f xml:space="preserve"> 5 * (SUMPRODUCT( (O$6:R$6=1)*((O70:R70="Y") + (O70:R70="N")) * 2 ) +SUMPRODUCT( (O$6:R$6=2) * ((O70:R70="Y") + (O70:R70="N")) * 1 ) + SUMPRODUCT( (O$6:R$6=3)*((O70:R70="Y")+(O70:R70="N"))*1 ) +SUMPRODUCT( (O$6:R$6=4 ) * ((O70:R70="Y") + (O70:R70="N")) * 1 )+SUMPRODUCT( (O$6:R$6=5) * ((O70:R70="Y")+(O70:R70="N")) * 2 ))
+1*(SUMPRODUCT( (AD$6:AQ$6=1) * ((AD70:AQ70="Y") + (AD70:AQ70="N")) * 2 ) +SUMPRODUCT( (AD$6:AQ$6=2 ) * ((AD70:AQ70="Y") + (AD70:AQ70="N")) * 1 ) +SUMPRODUCT( (AD$6:AQ$6=3) * ((AD70:AQ70="Y") + (AD70:AQ70="N")) * 1 ) +SUMPRODUCT( (AD$6:AQ$6=4) * ((AD70:AQ70="Y") + (AD70:AQ70="N")) * 1 ) + SUMPRODUCT( (AD$6:AQ$6=5) * ((AD70:AQ70="Y") + (AD70:AQ70="N")) * 2 ))</f>
        <v>30</v>
      </c>
      <c r="CB70" s="3">
        <f xml:space="preserve"> 5 * (SUMPRODUCT( (O$6:R$6=1) * (O70:R70="Y") * 2 ) + SUMPRODUCT( (O$6:R$6=2) * (O70:R70="Y") * 1 ) +SUMPRODUCT( (O$6:R$6=3) * (O70:R70="Y") * 1 ) + SUMPRODUCT( (O$6:R$6=4) * (O70:R70="N") * 1 ) +SUMPRODUCT( (O$6:R$6=5) * (O70:R70="N") * 2 ))
+ (SUMPRODUCT( (AD$6:AQ$6=1) * (AD70:AQ70="Y") * 2 ) +SUMPRODUCT( (AD$6:AQ$6=2) * (AD70:AQ70="Y") * 1 ) +SUMPRODUCT( (AD$6:AQ$6=3) * (AD70:AQ70="Y") * 1 ) +SUMPRODUCT( (AD$6:AQ$6=4) * (AD70:AQ70="N") * 1 ) +SUMPRODUCT( (AD$6:AQ$6=5) * (AD70:AQ70="N") * 2 ))</f>
        <v>10</v>
      </c>
      <c r="CC70" s="3">
        <f>COUNTA(O70:R70)+COUNTA(AD70:AQ70)</f>
        <v>18</v>
      </c>
      <c r="CD70" s="3">
        <f>1*(SUMPRODUCT( (AR$6:AY$6=1) * ((AR70:AY70="Y") + (AR70:AY70="N")) * 2 ) +SUMPRODUCT( (AR$6:AY$6=2 ) * ((AR70:AY70="Y") + (AR70:AY70="N")) * 1 ) +SUMPRODUCT( (AR$6:AY$6=3) * ((AR70:AY70="Y") + (AR70:AY70="N")) * 1 ) +SUMPRODUCT( (AR$6:AY$6=4) * ((AR70:AY70="Y") + (AR70:AY70="N")) * 1 ) + SUMPRODUCT( (AR$6:AY$6=5) * ((AR70:AY70="Y") + (AR70:AY70="N")) * 2 ))</f>
        <v>8</v>
      </c>
      <c r="CE70" s="3">
        <f>(SUMPRODUCT( (AR$6:AY$6=1) * (AR70:AY70="Y") * 2 ) +SUMPRODUCT( (AR$6:AY$6=2) * (AR70:AY70="Y") * 1 ) +SUMPRODUCT( (AR$6:AY$6=3) * (AR70:AY70="Y") * 1 ) +SUMPRODUCT( (AR$6:AY$6=4) * (AR70:AY70="N") * 1 ) +SUMPRODUCT( (AR$6:AY$6=5) * (AR70:AY70="N") * 2 ))</f>
        <v>0</v>
      </c>
      <c r="CF70" s="3">
        <f>COUNTA(AR70:AY70)</f>
        <v>8</v>
      </c>
      <c r="CG70" s="3" cm="1">
        <f t="array" ref="CG70">5*(SUMPRODUCT((S$6=1)*((S70="Y")+(S70="N"))*2)+SUMPRODUCT((S$6=2)*((S70="Y")+(S70="N"))*1)+SUMPRODUCT((S$6=3)*((S70="Y")+(S70="N"))*1)+SUMPRODUCT((S$6=4)*((S70="Y")+(S70="N"))*1)+SUMPRODUCT((S$6=5)*((S70="Y")+(S70="N"))*2))+1*(SUMPRODUCT((AZ$6:BI$6=1)*((AZ70:BI70="Y")+(AZ70:BI70="N"))*2)+SUMPRODUCT((AZ$6:BI$6=2)*((AZ70:BI70="Y")+(AZ70:BI70="N"))*1)+SUMPRODUCT((AZ$6:BI$6=3)*((AZ70:BI70="Y")+(AZ70:BI70="N"))*1)+SUMPRODUCT((AZ$6:BI$6=4)*((AZ70:BI70="Y")+(AZ70:BI70="N"))*1)+SUMPRODUCT((AZ$6:BI$6=5)*((AZ70:BI70="Y")+(AZ70:BI70="N"))*2))</f>
        <v>15</v>
      </c>
      <c r="CH70" s="3" cm="1">
        <f t="array" ref="CH70">5*(SUMPRODUCT((S$6=1)*(S70="Y")*2)+SUMPRODUCT((S$6=2)*(S70="Y")*1)+SUMPRODUCT((S$6=3)*(S70="Y")*1)+SUMPRODUCT((S$6=4)*(S70="N")*1)+SUMPRODUCT((S$6=5)*(S70="N")*2))+(SUMPRODUCT((AZ$6:BI$6=1)*(AZ70:BI70="Y")*2)+SUMPRODUCT((AZ$6:BI$6=2)*(AZ70:BI70="Y")*1)+SUMPRODUCT((AZ$6:BI$6=3)*(AZ70:BI70="Y")*1)+SUMPRODUCT((AZ$6:BI$6=4)*(AZ70:BI70="N")*1)+SUMPRODUCT((AZ$6:BI$6=5)*(AZ70:BI70="N")*2))</f>
        <v>0</v>
      </c>
      <c r="CI70" s="3">
        <f>COUNTA(S70)+COUNTA(AZ70:BI70)</f>
        <v>11</v>
      </c>
      <c r="CJ70" s="3" cm="1">
        <f t="array" ref="CJ70">5*(SUMPRODUCT((T$6:V$6=1)*((T70:V70="Y")+(T70:V70="N"))*2)+SUMPRODUCT((T$6:V$6=2)*((T70:V70="Y")+(T70:V70="N"))*1)+SUMPRODUCT((T$6:V$6=3)*((T70:V70="Y")+(T70:V70="N"))*1)+SUMPRODUCT((T$6:V$6=4)*((T70:V70="Y")+(T70:V70="N"))*1)+SUMPRODUCT((T$6:V$6=5)*((T70:V70="Y")+(T70:V70="N"))*2))+1*(SUMPRODUCT((BJ$6:BQ$6=1)*((BJ70:BQ70="Y")+(BJ70:BQ70="N"))*2)+SUMPRODUCT((BJ$6:BQ$6=2)*((BJ70:BQ70="Y")+(BJ70:BQ70="N"))*1)+SUMPRODUCT((BJ$6:BQ$6=3)*((BJ70:BQ70="Y")+(BJ70:BQ70="N"))*1)+SUMPRODUCT((BJ$6:BQ$6=4)*((BJ70:BQ70="Y")+(BJ70:BQ70="N"))*1)+SUMPRODUCT((BJ$6:BQ$6=5)*((BJ70:BQ70="Y")+(BJ70:BQ70="N"))*2))</f>
        <v>24</v>
      </c>
      <c r="CK70" s="3" cm="1">
        <f t="array" ref="CK70">5*(SUMPRODUCT((T$6:V$6=1)*(T70:V70="Y")*2)+SUMPRODUCT((T$6:V$6=2)*(T70:V70="Y")*1)+SUMPRODUCT((T$6:V$6=3)*(T70:V70="Y")*1)+SUMPRODUCT((T$6:V$6=4)*(T70:V70="N")*1)+SUMPRODUCT((T$6:V$6=5)*(T70:V70="N")*2))+(SUMPRODUCT((BJ$6:BQ$6=1)*(BJ70:BQ70="Y")*2)+SUMPRODUCT((BJ$6:BQ$6=2)*(BJ70:BQ70="Y")*1)+SUMPRODUCT((BJ$6:BQ$6=3)*(BJ70:BQ70="Y")*1)+SUMPRODUCT((BJ$6:BQ$6=4)*(BJ70:BQ70="N")*1)+SUMPRODUCT((BJ$6:BQ$6=5)*(BJ70:BQ70="N")*2))</f>
        <v>0</v>
      </c>
      <c r="CL70" s="3">
        <f t="shared" si="4"/>
        <v>11</v>
      </c>
      <c r="CM70" s="19" t="e">
        <f>SUM(COUNTIF(M70, $H$128)*$H$137)+(COUNTIF(M70, $H$129)*$H$137)+(COUNTIF(#REF!, $H$128)*$H$135)+(COUNTIF(#REF!, $H$129)*$H$135)</f>
        <v>#REF!</v>
      </c>
      <c r="CN70" s="19" t="e">
        <f>SUM(COUNTIF(M70, $H$128)*$H$137)+(COUNTIF(#REF!, $H$128)*$H$135)</f>
        <v>#REF!</v>
      </c>
      <c r="CO70" s="19">
        <f>COUNTA(M70)+COUNTA(#REF!)</f>
        <v>2</v>
      </c>
      <c r="CP70" s="19" t="e">
        <f>SUM(COUNTIF(M70, $H$128)*$H$137)+(COUNTIF(M70, $H$129)*$H$137)+(COUNTIF(#REF!, $H$128)*$H$135)+(COUNTIF(#REF!, $H$129)*$H$135)</f>
        <v>#REF!</v>
      </c>
      <c r="CQ70" s="19" t="e">
        <f>SUM(COUNTIF(M70, $H$128)*$H$137)+(COUNTIF(#REF!, $H$128)*$H$135)</f>
        <v>#REF!</v>
      </c>
      <c r="CR70" s="19">
        <f>COUNTA(M70)+COUNTA(#REF!)</f>
        <v>2</v>
      </c>
    </row>
    <row r="71" spans="1:96" ht="15.75" customHeight="1" thickBot="1" x14ac:dyDescent="0.25">
      <c r="A71" s="14">
        <f t="shared" si="8"/>
        <v>9.6153846153846168</v>
      </c>
      <c r="B71" s="14">
        <f t="shared" si="5"/>
        <v>0</v>
      </c>
      <c r="C71" s="14">
        <f t="shared" si="6"/>
        <v>25</v>
      </c>
      <c r="D71" s="14">
        <f t="shared" si="7"/>
        <v>0</v>
      </c>
      <c r="E71" s="14">
        <f t="shared" si="1"/>
        <v>0</v>
      </c>
      <c r="F71" s="14">
        <f t="shared" si="2"/>
        <v>0</v>
      </c>
      <c r="G71" s="14"/>
      <c r="H71" s="3" t="s">
        <v>41</v>
      </c>
      <c r="I71" s="3" t="s">
        <v>190</v>
      </c>
      <c r="J71" s="3" t="s">
        <v>191</v>
      </c>
      <c r="K71" s="17" t="s">
        <v>192</v>
      </c>
      <c r="L71" s="18" t="s">
        <v>176</v>
      </c>
      <c r="M71" s="3" t="s">
        <v>71</v>
      </c>
      <c r="N71" s="3" t="s">
        <v>71</v>
      </c>
      <c r="O71" s="3" t="s">
        <v>71</v>
      </c>
      <c r="P71" s="3" t="s">
        <v>71</v>
      </c>
      <c r="Q71" s="3" t="s">
        <v>71</v>
      </c>
      <c r="R71" s="3" t="s">
        <v>71</v>
      </c>
      <c r="S71" s="3" t="s">
        <v>71</v>
      </c>
      <c r="T71" s="3" t="s">
        <v>71</v>
      </c>
      <c r="U71" s="3" t="s">
        <v>71</v>
      </c>
      <c r="V71" s="3" t="s">
        <v>71</v>
      </c>
      <c r="W71" s="3" t="s">
        <v>71</v>
      </c>
      <c r="X71" s="3" t="s">
        <v>71</v>
      </c>
      <c r="Y71" s="3" t="s">
        <v>71</v>
      </c>
      <c r="Z71" s="3" t="s">
        <v>71</v>
      </c>
      <c r="AA71" s="3" t="s">
        <v>71</v>
      </c>
      <c r="AB71" s="3" t="s">
        <v>71</v>
      </c>
      <c r="AC71" s="3" t="s">
        <v>71</v>
      </c>
      <c r="AD71" s="3" t="s">
        <v>71</v>
      </c>
      <c r="AE71" s="3" t="s">
        <v>71</v>
      </c>
      <c r="AF71" s="3" t="s">
        <v>71</v>
      </c>
      <c r="AG71" s="3" t="s">
        <v>71</v>
      </c>
      <c r="AH71" s="3" t="s">
        <v>71</v>
      </c>
      <c r="AI71" s="3" t="s">
        <v>71</v>
      </c>
      <c r="AJ71" s="3" t="s">
        <v>71</v>
      </c>
      <c r="AK71" s="3" t="s">
        <v>71</v>
      </c>
      <c r="AL71" s="3" t="s">
        <v>71</v>
      </c>
      <c r="AM71" s="3" t="s">
        <v>71</v>
      </c>
      <c r="AN71" s="3" t="s">
        <v>71</v>
      </c>
      <c r="AO71" s="3" t="s">
        <v>71</v>
      </c>
      <c r="AP71" s="3" t="s">
        <v>71</v>
      </c>
      <c r="AQ71" s="3" t="s">
        <v>71</v>
      </c>
      <c r="AR71" s="3" t="s">
        <v>71</v>
      </c>
      <c r="AS71" s="3" t="s">
        <v>71</v>
      </c>
      <c r="AT71" s="3" t="s">
        <v>71</v>
      </c>
      <c r="AU71" s="3" t="s">
        <v>71</v>
      </c>
      <c r="AV71" s="3" t="s">
        <v>71</v>
      </c>
      <c r="AW71" s="3" t="s">
        <v>71</v>
      </c>
      <c r="AX71" s="3" t="s">
        <v>71</v>
      </c>
      <c r="AY71" s="3" t="s">
        <v>71</v>
      </c>
      <c r="AZ71" s="3" t="s">
        <v>71</v>
      </c>
      <c r="BA71" s="3" t="s">
        <v>71</v>
      </c>
      <c r="BB71" s="3" t="s">
        <v>71</v>
      </c>
      <c r="BC71" s="3" t="s">
        <v>71</v>
      </c>
      <c r="BD71" s="3" t="s">
        <v>71</v>
      </c>
      <c r="BE71" s="3" t="s">
        <v>71</v>
      </c>
      <c r="BF71" s="3" t="s">
        <v>71</v>
      </c>
      <c r="BG71" s="3" t="s">
        <v>71</v>
      </c>
      <c r="BH71" s="3" t="s">
        <v>71</v>
      </c>
      <c r="BI71" s="3" t="s">
        <v>71</v>
      </c>
      <c r="BJ71" s="3" t="s">
        <v>71</v>
      </c>
      <c r="BK71" s="3" t="s">
        <v>71</v>
      </c>
      <c r="BL71" s="3" t="s">
        <v>71</v>
      </c>
      <c r="BM71" s="3" t="s">
        <v>71</v>
      </c>
      <c r="BN71" s="3" t="s">
        <v>71</v>
      </c>
      <c r="BO71" s="3" t="s">
        <v>71</v>
      </c>
      <c r="BP71" s="3" t="s">
        <v>71</v>
      </c>
      <c r="BQ71" s="3" t="s">
        <v>71</v>
      </c>
      <c r="BR71" s="3" t="s">
        <v>71</v>
      </c>
      <c r="BS71" s="3" cm="1">
        <f t="array" ref="BS71" xml:space="preserve"> 5 * (SUMPRODUCT( (M$6:V$6=1)*((M71:V71="Y") + (M71:V71="N")) * 2 ) +SUMPRODUCT( (M$6:V$6=2) * ((M71:V71="Y") + (M71:V71="N")) * 1 ) + SUMPRODUCT( (M$6:V$6=3)*((M71:V71="Y")+(M71:V71="N"))*1 ) +SUMPRODUCT( (M$6:V$6=4 ) * ((M71:V71="Y") + (M71:V71="N")) * 1 )+SUMPRODUCT( (M$6:V$6=5) * ((M71:V71="Y")+(M71:V71="N")) * 2 ))+1*(SUMPRODUCT( (X$6:BQ$6=1) * ((X71:BQ71="Y") + (X71:BQ71="N")) * 2 ) +SUMPRODUCT( (X$6:BQ$6=2 ) * ((X71:BQ71="Y") + (X71:BQ71="N")) * 1 ) +SUMPRODUCT( (X$6:BQ$6=3) * ((X71:BQ71="Y") + (X71:BQ71="N")) * 1 ) +SUMPRODUCT( (X$6:BQ$6=4) * ((X71:BQ71="Y") + (X71:BQ71="N")) * 1 ) + SUMPRODUCT( (X$6:BQ$6=5) * ((X71:BQ71="Y") + (X71:BQ71="N")) * 2 ))</f>
        <v>104</v>
      </c>
      <c r="BT71" s="3" cm="1">
        <f t="array" ref="BT71" xml:space="preserve"> 5 * (SUMPRODUCT( (M$6:V$6=1) * (M71:V71="Y") * 2 ) + SUMPRODUCT( (M$6:V$6=2) * (M71:V71="Y") * 1 ) +SUMPRODUCT( (M$6:V$6=3) * (M71:V71="Y") * 1 ) + SUMPRODUCT( (M$6:V$6=4) * (M71:V71="N") * 1 ) +SUMPRODUCT( (M$6:V$6=5) * (M71:V71="N") * 2 ))
+ (SUMPRODUCT( (X$6:BQ$6=1) * (X71:BQ71="Y") * 2 ) +SUMPRODUCT( (X$6:BQ$6=2) * (X71:BQ71="Y") * 1 ) +SUMPRODUCT( (X$6:BQ$6=3) * (X71:BQ71="Y") * 1 ) +SUMPRODUCT( (X$6:BQ$6=4) * (X71:BQ71="N") * 1 ) +SUMPRODUCT( (X$6:BQ$6=5) * (X71:BQ71="N") * 2 ))</f>
        <v>10</v>
      </c>
      <c r="BU71" s="3">
        <f t="shared" si="3"/>
        <v>0</v>
      </c>
      <c r="BV71" s="3">
        <f t="shared" si="9"/>
        <v>1</v>
      </c>
      <c r="BX71" s="3">
        <f xml:space="preserve"> 5 * (SUMPRODUCT( (M$6:N$6=1)*((M71:N71="Y") + (M71:N71="N")) * 2 ) +SUMPRODUCT( (M$6:N$6=2) * ((M71:N71="Y") + (M71:N71="N")) * 1 ) + SUMPRODUCT( (M$6:N$6=3)*((M71:N71="Y")+(M71:N71="N"))*1 ) +SUMPRODUCT( (M$6:N$6=4 ) * ((M71:N71="Y") + (M71:N71="N")) * 1 )+SUMPRODUCT( (M$6:N$6=5) * ((M71:N71="Y")+(M71:N71="N")) * 2 ))+1*(SUMPRODUCT( (X$6:AC$6=1) * ((X71:AC71="Y") + (X71:AC71="N")) * 2 ) +SUMPRODUCT( (X$6:AC$6=2 ) * ((X71:AC71="Y") + (X71:AC71="N")) * 1 ) +SUMPRODUCT( (X$6:AC$6=3) * ((X71:AC71="Y") + (X71:AC71="N")) * 1 ) +SUMPRODUCT( (X$6:AC$6=4) * ((X71:AC71="Y") + (X71:AC71="N")) * 1 ) + SUMPRODUCT( (X$6:AC$6=5) * ((X71:AC71="Y") + (X71:AC71="N")) * 2 ))</f>
        <v>17</v>
      </c>
      <c r="BY71" s="3">
        <f xml:space="preserve"> 5 * (SUMPRODUCT( (M$6:N$6=1) * (M71:N71="Y") * 2 ) + SUMPRODUCT( (M$6:N$6=2) * (M71:N71="Y") * 1 ) +SUMPRODUCT( (M$6:N$6=3) * (M71:N71="Y") * 1 ) + SUMPRODUCT( (M$6:N$6=4) * (M71:N71="N") * 1 ) +SUMPRODUCT( (M$6:N$6=5) * (M71:N71="N") * 2 ))
+ (SUMPRODUCT( (X$6:AC$6=1) * (X71:AC71="Y") * 2 ) +SUMPRODUCT( (X$6:AC$6=2) * (X71:AC71="Y") * 1 ) +SUMPRODUCT( (X$6:AC$6=3) * (X71:AC71="Y") * 1 ) +SUMPRODUCT( (X$6:AC$6=4) * (X71:AC71="N") * 1 ) +SUMPRODUCT( (X$6:AC$6=5) * (X71:AC71="N") * 2 ))</f>
        <v>0</v>
      </c>
      <c r="BZ71" s="3">
        <f>COUNTA(M71:N71)+COUNTA(X71:AC71)</f>
        <v>8</v>
      </c>
      <c r="CA71" s="3">
        <f xml:space="preserve"> 5 * (SUMPRODUCT( (O$6:R$6=1)*((O71:R71="Y") + (O71:R71="N")) * 2 ) +SUMPRODUCT( (O$6:R$6=2) * ((O71:R71="Y") + (O71:R71="N")) * 1 ) + SUMPRODUCT( (O$6:R$6=3)*((O71:R71="Y")+(O71:R71="N"))*1 ) +SUMPRODUCT( (O$6:R$6=4 ) * ((O71:R71="Y") + (O71:R71="N")) * 1 )+SUMPRODUCT( (O$6:R$6=5) * ((O71:R71="Y")+(O71:R71="N")) * 2 ))
+1*(SUMPRODUCT( (AD$6:AQ$6=1) * ((AD71:AQ71="Y") + (AD71:AQ71="N")) * 2 ) +SUMPRODUCT( (AD$6:AQ$6=2 ) * ((AD71:AQ71="Y") + (AD71:AQ71="N")) * 1 ) +SUMPRODUCT( (AD$6:AQ$6=3) * ((AD71:AQ71="Y") + (AD71:AQ71="N")) * 1 ) +SUMPRODUCT( (AD$6:AQ$6=4) * ((AD71:AQ71="Y") + (AD71:AQ71="N")) * 1 ) + SUMPRODUCT( (AD$6:AQ$6=5) * ((AD71:AQ71="Y") + (AD71:AQ71="N")) * 2 ))</f>
        <v>40</v>
      </c>
      <c r="CB71" s="3">
        <f xml:space="preserve"> 5 * (SUMPRODUCT( (O$6:R$6=1) * (O71:R71="Y") * 2 ) + SUMPRODUCT( (O$6:R$6=2) * (O71:R71="Y") * 1 ) +SUMPRODUCT( (O$6:R$6=3) * (O71:R71="Y") * 1 ) + SUMPRODUCT( (O$6:R$6=4) * (O71:R71="N") * 1 ) +SUMPRODUCT( (O$6:R$6=5) * (O71:R71="N") * 2 ))
+ (SUMPRODUCT( (AD$6:AQ$6=1) * (AD71:AQ71="Y") * 2 ) +SUMPRODUCT( (AD$6:AQ$6=2) * (AD71:AQ71="Y") * 1 ) +SUMPRODUCT( (AD$6:AQ$6=3) * (AD71:AQ71="Y") * 1 ) +SUMPRODUCT( (AD$6:AQ$6=4) * (AD71:AQ71="N") * 1 ) +SUMPRODUCT( (AD$6:AQ$6=5) * (AD71:AQ71="N") * 2 ))</f>
        <v>10</v>
      </c>
      <c r="CC71" s="3">
        <f>COUNTA(O71:R71)+COUNTA(AD71:AQ71)</f>
        <v>18</v>
      </c>
      <c r="CD71" s="3">
        <f>1*(SUMPRODUCT( (AR$6:AY$6=1) * ((AR71:AY71="Y") + (AR71:AY71="N")) * 2 ) +SUMPRODUCT( (AR$6:AY$6=2 ) * ((AR71:AY71="Y") + (AR71:AY71="N")) * 1 ) +SUMPRODUCT( (AR$6:AY$6=3) * ((AR71:AY71="Y") + (AR71:AY71="N")) * 1 ) +SUMPRODUCT( (AR$6:AY$6=4) * ((AR71:AY71="Y") + (AR71:AY71="N")) * 1 ) + SUMPRODUCT( (AR$6:AY$6=5) * ((AR71:AY71="Y") + (AR71:AY71="N")) * 2 ))</f>
        <v>8</v>
      </c>
      <c r="CE71" s="3">
        <f>(SUMPRODUCT( (AR$6:AY$6=1) * (AR71:AY71="Y") * 2 ) +SUMPRODUCT( (AR$6:AY$6=2) * (AR71:AY71="Y") * 1 ) +SUMPRODUCT( (AR$6:AY$6=3) * (AR71:AY71="Y") * 1 ) +SUMPRODUCT( (AR$6:AY$6=4) * (AR71:AY71="N") * 1 ) +SUMPRODUCT( (AR$6:AY$6=5) * (AR71:AY71="N") * 2 ))</f>
        <v>0</v>
      </c>
      <c r="CF71" s="3">
        <f>COUNTA(AR71:AY71)</f>
        <v>8</v>
      </c>
      <c r="CG71" s="3" cm="1">
        <f t="array" ref="CG71">5*(SUMPRODUCT((S$6=1)*((S71="Y")+(S71="N"))*2)+SUMPRODUCT((S$6=2)*((S71="Y")+(S71="N"))*1)+SUMPRODUCT((S$6=3)*((S71="Y")+(S71="N"))*1)+SUMPRODUCT((S$6=4)*((S71="Y")+(S71="N"))*1)+SUMPRODUCT((S$6=5)*((S71="Y")+(S71="N"))*2))+1*(SUMPRODUCT((AZ$6:BI$6=1)*((AZ71:BI71="Y")+(AZ71:BI71="N"))*2)+SUMPRODUCT((AZ$6:BI$6=2)*((AZ71:BI71="Y")+(AZ71:BI71="N"))*1)+SUMPRODUCT((AZ$6:BI$6=3)*((AZ71:BI71="Y")+(AZ71:BI71="N"))*1)+SUMPRODUCT((AZ$6:BI$6=4)*((AZ71:BI71="Y")+(AZ71:BI71="N"))*1)+SUMPRODUCT((AZ$6:BI$6=5)*((AZ71:BI71="Y")+(AZ71:BI71="N"))*2))</f>
        <v>15</v>
      </c>
      <c r="CH71" s="3" cm="1">
        <f t="array" ref="CH71">5*(SUMPRODUCT((S$6=1)*(S71="Y")*2)+SUMPRODUCT((S$6=2)*(S71="Y")*1)+SUMPRODUCT((S$6=3)*(S71="Y")*1)+SUMPRODUCT((S$6=4)*(S71="N")*1)+SUMPRODUCT((S$6=5)*(S71="N")*2))+(SUMPRODUCT((AZ$6:BI$6=1)*(AZ71:BI71="Y")*2)+SUMPRODUCT((AZ$6:BI$6=2)*(AZ71:BI71="Y")*1)+SUMPRODUCT((AZ$6:BI$6=3)*(AZ71:BI71="Y")*1)+SUMPRODUCT((AZ$6:BI$6=4)*(AZ71:BI71="N")*1)+SUMPRODUCT((AZ$6:BI$6=5)*(AZ71:BI71="N")*2))</f>
        <v>0</v>
      </c>
      <c r="CI71" s="3">
        <f>COUNTA(S71)+COUNTA(AZ71:BI71)</f>
        <v>11</v>
      </c>
      <c r="CJ71" s="3" cm="1">
        <f t="array" ref="CJ71">5*(SUMPRODUCT((T$6:V$6=1)*((T71:V71="Y")+(T71:V71="N"))*2)+SUMPRODUCT((T$6:V$6=2)*((T71:V71="Y")+(T71:V71="N"))*1)+SUMPRODUCT((T$6:V$6=3)*((T71:V71="Y")+(T71:V71="N"))*1)+SUMPRODUCT((T$6:V$6=4)*((T71:V71="Y")+(T71:V71="N"))*1)+SUMPRODUCT((T$6:V$6=5)*((T71:V71="Y")+(T71:V71="N"))*2))+1*(SUMPRODUCT((BJ$6:BQ$6=1)*((BJ71:BQ71="Y")+(BJ71:BQ71="N"))*2)+SUMPRODUCT((BJ$6:BQ$6=2)*((BJ71:BQ71="Y")+(BJ71:BQ71="N"))*1)+SUMPRODUCT((BJ$6:BQ$6=3)*((BJ71:BQ71="Y")+(BJ71:BQ71="N"))*1)+SUMPRODUCT((BJ$6:BQ$6=4)*((BJ71:BQ71="Y")+(BJ71:BQ71="N"))*1)+SUMPRODUCT((BJ$6:BQ$6=5)*((BJ71:BQ71="Y")+(BJ71:BQ71="N"))*2))</f>
        <v>24</v>
      </c>
      <c r="CK71" s="3" cm="1">
        <f t="array" ref="CK71">5*(SUMPRODUCT((T$6:V$6=1)*(T71:V71="Y")*2)+SUMPRODUCT((T$6:V$6=2)*(T71:V71="Y")*1)+SUMPRODUCT((T$6:V$6=3)*(T71:V71="Y")*1)+SUMPRODUCT((T$6:V$6=4)*(T71:V71="N")*1)+SUMPRODUCT((T$6:V$6=5)*(T71:V71="N")*2))+(SUMPRODUCT((BJ$6:BQ$6=1)*(BJ71:BQ71="Y")*2)+SUMPRODUCT((BJ$6:BQ$6=2)*(BJ71:BQ71="Y")*1)+SUMPRODUCT((BJ$6:BQ$6=3)*(BJ71:BQ71="Y")*1)+SUMPRODUCT((BJ$6:BQ$6=4)*(BJ71:BQ71="N")*1)+SUMPRODUCT((BJ$6:BQ$6=5)*(BJ71:BQ71="N")*2))</f>
        <v>0</v>
      </c>
      <c r="CL71" s="3">
        <f t="shared" si="4"/>
        <v>11</v>
      </c>
      <c r="CM71" s="19" t="e">
        <f>SUM(COUNTIF(M71, $H$128)*$H$137)+(COUNTIF(M71, $H$129)*$H$137)+(COUNTIF(#REF!, $H$128)*$H$135)+(COUNTIF(#REF!, $H$129)*$H$135)</f>
        <v>#REF!</v>
      </c>
      <c r="CN71" s="19" t="e">
        <f>SUM(COUNTIF(M71, $H$128)*$H$137)+(COUNTIF(#REF!, $H$128)*$H$135)</f>
        <v>#REF!</v>
      </c>
      <c r="CO71" s="19">
        <f>COUNTA(M71)+COUNTA(#REF!)</f>
        <v>2</v>
      </c>
      <c r="CP71" s="19" t="e">
        <f>SUM(COUNTIF(M71, $H$128)*$H$137)+(COUNTIF(M71, $H$129)*$H$137)+(COUNTIF(#REF!, $H$128)*$H$135)+(COUNTIF(#REF!, $H$129)*$H$135)</f>
        <v>#REF!</v>
      </c>
      <c r="CQ71" s="19" t="e">
        <f>SUM(COUNTIF(M71, $H$128)*$H$137)+(COUNTIF(#REF!, $H$128)*$H$135)</f>
        <v>#REF!</v>
      </c>
      <c r="CR71" s="19">
        <f>COUNTA(M71)+COUNTA(#REF!)</f>
        <v>2</v>
      </c>
    </row>
    <row r="72" spans="1:96" ht="15.75" customHeight="1" thickBot="1" x14ac:dyDescent="0.25">
      <c r="A72" s="14">
        <f t="shared" ref="A72:A103" si="10">SUM((BT72/BS72)*100)</f>
        <v>12.5</v>
      </c>
      <c r="B72" s="14">
        <f t="shared" si="5"/>
        <v>0</v>
      </c>
      <c r="C72" s="14">
        <f t="shared" si="6"/>
        <v>30.76923076923077</v>
      </c>
      <c r="D72" s="14">
        <f t="shared" si="7"/>
        <v>0</v>
      </c>
      <c r="E72" s="14">
        <f t="shared" si="1"/>
        <v>0</v>
      </c>
      <c r="F72" s="14">
        <f t="shared" si="2"/>
        <v>0</v>
      </c>
      <c r="G72" s="14"/>
      <c r="H72" s="3" t="s">
        <v>41</v>
      </c>
      <c r="I72" s="3" t="s">
        <v>193</v>
      </c>
      <c r="J72" s="3" t="s">
        <v>194</v>
      </c>
      <c r="K72" s="17" t="s">
        <v>186</v>
      </c>
      <c r="L72" s="18" t="s">
        <v>176</v>
      </c>
      <c r="M72" s="3" t="s">
        <v>71</v>
      </c>
      <c r="N72" s="3" t="s">
        <v>71</v>
      </c>
      <c r="O72" s="3" t="s">
        <v>71</v>
      </c>
      <c r="P72" s="3" t="s">
        <v>71</v>
      </c>
      <c r="Q72" s="3" t="s">
        <v>71</v>
      </c>
      <c r="R72" s="3" t="s">
        <v>71</v>
      </c>
      <c r="S72" s="3" t="s">
        <v>71</v>
      </c>
      <c r="T72" s="3" t="s">
        <v>71</v>
      </c>
      <c r="U72" s="3" t="s">
        <v>58</v>
      </c>
      <c r="V72" s="3" t="s">
        <v>71</v>
      </c>
      <c r="W72" s="3" t="s">
        <v>71</v>
      </c>
      <c r="X72" s="3" t="s">
        <v>71</v>
      </c>
      <c r="Y72" s="3" t="s">
        <v>71</v>
      </c>
      <c r="Z72" s="3" t="s">
        <v>71</v>
      </c>
      <c r="AA72" s="3" t="s">
        <v>71</v>
      </c>
      <c r="AB72" s="3" t="s">
        <v>71</v>
      </c>
      <c r="AC72" s="3" t="s">
        <v>71</v>
      </c>
      <c r="AD72" s="3" t="s">
        <v>71</v>
      </c>
      <c r="AE72" s="3" t="s">
        <v>46</v>
      </c>
      <c r="AF72" s="3" t="s">
        <v>71</v>
      </c>
      <c r="AG72" s="3" t="s">
        <v>71</v>
      </c>
      <c r="AH72" s="3" t="s">
        <v>71</v>
      </c>
      <c r="AI72" s="3" t="s">
        <v>71</v>
      </c>
      <c r="AJ72" s="3" t="s">
        <v>71</v>
      </c>
      <c r="AK72" s="3" t="s">
        <v>71</v>
      </c>
      <c r="AL72" s="3" t="s">
        <v>71</v>
      </c>
      <c r="AM72" s="3" t="s">
        <v>58</v>
      </c>
      <c r="AN72" s="3" t="s">
        <v>46</v>
      </c>
      <c r="AO72" s="3" t="s">
        <v>71</v>
      </c>
      <c r="AP72" s="3" t="s">
        <v>71</v>
      </c>
      <c r="AQ72" s="3" t="s">
        <v>71</v>
      </c>
      <c r="AR72" s="3" t="s">
        <v>71</v>
      </c>
      <c r="AS72" s="3" t="s">
        <v>71</v>
      </c>
      <c r="AT72" s="3" t="s">
        <v>71</v>
      </c>
      <c r="AU72" s="3" t="s">
        <v>71</v>
      </c>
      <c r="AV72" s="3" t="s">
        <v>71</v>
      </c>
      <c r="AW72" s="3" t="s">
        <v>71</v>
      </c>
      <c r="AX72" s="3" t="s">
        <v>71</v>
      </c>
      <c r="AY72" s="3" t="s">
        <v>71</v>
      </c>
      <c r="AZ72" s="3" t="s">
        <v>71</v>
      </c>
      <c r="BA72" s="3" t="s">
        <v>71</v>
      </c>
      <c r="BB72" s="3" t="s">
        <v>71</v>
      </c>
      <c r="BC72" s="3" t="s">
        <v>71</v>
      </c>
      <c r="BD72" s="3" t="s">
        <v>71</v>
      </c>
      <c r="BE72" s="3" t="s">
        <v>71</v>
      </c>
      <c r="BF72" s="3" t="s">
        <v>71</v>
      </c>
      <c r="BG72" s="3" t="s">
        <v>71</v>
      </c>
      <c r="BH72" s="3" t="s">
        <v>71</v>
      </c>
      <c r="BI72" s="3" t="s">
        <v>71</v>
      </c>
      <c r="BJ72" s="3" t="s">
        <v>71</v>
      </c>
      <c r="BK72" s="3" t="s">
        <v>71</v>
      </c>
      <c r="BL72" s="3" t="s">
        <v>71</v>
      </c>
      <c r="BM72" s="3" t="s">
        <v>71</v>
      </c>
      <c r="BN72" s="3" t="s">
        <v>71</v>
      </c>
      <c r="BO72" s="3" t="s">
        <v>58</v>
      </c>
      <c r="BP72" s="3" t="s">
        <v>71</v>
      </c>
      <c r="BQ72" s="3" t="s">
        <v>71</v>
      </c>
      <c r="BR72" s="3" t="s">
        <v>71</v>
      </c>
      <c r="BS72" s="3" cm="1">
        <f t="array" ref="BS72" xml:space="preserve"> 5 * (SUMPRODUCT( (M$6:V$6=1)*((M72:V72="Y") + (M72:V72="N")) * 2 ) +SUMPRODUCT( (M$6:V$6=2) * ((M72:V72="Y") + (M72:V72="N")) * 1 ) + SUMPRODUCT( (M$6:V$6=3)*((M72:V72="Y")+(M72:V72="N"))*1 ) +SUMPRODUCT( (M$6:V$6=4 ) * ((M72:V72="Y") + (M72:V72="N")) * 1 )+SUMPRODUCT( (M$6:V$6=5) * ((M72:V72="Y")+(M72:V72="N")) * 2 ))+1*(SUMPRODUCT( (X$6:BQ$6=1) * ((X72:BQ72="Y") + (X72:BQ72="N")) * 2 ) +SUMPRODUCT( (X$6:BQ$6=2 ) * ((X72:BQ72="Y") + (X72:BQ72="N")) * 1 ) +SUMPRODUCT( (X$6:BQ$6=3) * ((X72:BQ72="Y") + (X72:BQ72="N")) * 1 ) +SUMPRODUCT( (X$6:BQ$6=4) * ((X72:BQ72="Y") + (X72:BQ72="N")) * 1 ) + SUMPRODUCT( (X$6:BQ$6=5) * ((X72:BQ72="Y") + (X72:BQ72="N")) * 2 ))</f>
        <v>96</v>
      </c>
      <c r="BT72" s="3" cm="1">
        <f t="array" ref="BT72" xml:space="preserve"> 5 * (SUMPRODUCT( (M$6:V$6=1) * (M72:V72="Y") * 2 ) + SUMPRODUCT( (M$6:V$6=2) * (M72:V72="Y") * 1 ) +SUMPRODUCT( (M$6:V$6=3) * (M72:V72="Y") * 1 ) + SUMPRODUCT( (M$6:V$6=4) * (M72:V72="N") * 1 ) +SUMPRODUCT( (M$6:V$6=5) * (M72:V72="N") * 2 ))
+ (SUMPRODUCT( (X$6:BQ$6=1) * (X72:BQ72="Y") * 2 ) +SUMPRODUCT( (X$6:BQ$6=2) * (X72:BQ72="Y") * 1 ) +SUMPRODUCT( (X$6:BQ$6=3) * (X72:BQ72="Y") * 1 ) +SUMPRODUCT( (X$6:BQ$6=4) * (X72:BQ72="N") * 1 ) +SUMPRODUCT( (X$6:BQ$6=5) * (X72:BQ72="N") * 2 ))</f>
        <v>12</v>
      </c>
      <c r="BU72" s="3">
        <f t="shared" si="3"/>
        <v>7</v>
      </c>
      <c r="BV72" s="3">
        <f t="shared" ref="BV72:BV103" si="11">COUNTA(M72)</f>
        <v>1</v>
      </c>
      <c r="BX72" s="3">
        <f xml:space="preserve"> 5 * (SUMPRODUCT( (M$6:N$6=1)*((M72:N72="Y") + (M72:N72="N")) * 2 ) +SUMPRODUCT( (M$6:N$6=2) * ((M72:N72="Y") + (M72:N72="N")) * 1 ) + SUMPRODUCT( (M$6:N$6=3)*((M72:N72="Y")+(M72:N72="N"))*1 ) +SUMPRODUCT( (M$6:N$6=4 ) * ((M72:N72="Y") + (M72:N72="N")) * 1 )+SUMPRODUCT( (M$6:N$6=5) * ((M72:N72="Y")+(M72:N72="N")) * 2 ))+1*(SUMPRODUCT( (X$6:AC$6=1) * ((X72:AC72="Y") + (X72:AC72="N")) * 2 ) +SUMPRODUCT( (X$6:AC$6=2 ) * ((X72:AC72="Y") + (X72:AC72="N")) * 1 ) +SUMPRODUCT( (X$6:AC$6=3) * ((X72:AC72="Y") + (X72:AC72="N")) * 1 ) +SUMPRODUCT( (X$6:AC$6=4) * ((X72:AC72="Y") + (X72:AC72="N")) * 1 ) + SUMPRODUCT( (X$6:AC$6=5) * ((X72:AC72="Y") + (X72:AC72="N")) * 2 ))</f>
        <v>17</v>
      </c>
      <c r="BY72" s="3">
        <f xml:space="preserve"> 5 * (SUMPRODUCT( (M$6:N$6=1) * (M72:N72="Y") * 2 ) + SUMPRODUCT( (M$6:N$6=2) * (M72:N72="Y") * 1 ) +SUMPRODUCT( (M$6:N$6=3) * (M72:N72="Y") * 1 ) + SUMPRODUCT( (M$6:N$6=4) * (M72:N72="N") * 1 ) +SUMPRODUCT( (M$6:N$6=5) * (M72:N72="N") * 2 ))
+ (SUMPRODUCT( (X$6:AC$6=1) * (X72:AC72="Y") * 2 ) +SUMPRODUCT( (X$6:AC$6=2) * (X72:AC72="Y") * 1 ) +SUMPRODUCT( (X$6:AC$6=3) * (X72:AC72="Y") * 1 ) +SUMPRODUCT( (X$6:AC$6=4) * (X72:AC72="N") * 1 ) +SUMPRODUCT( (X$6:AC$6=5) * (X72:AC72="N") * 2 ))</f>
        <v>0</v>
      </c>
      <c r="BZ72" s="3">
        <f>COUNTA(M72:N72)+COUNTA(X72:AC72)</f>
        <v>8</v>
      </c>
      <c r="CA72" s="3">
        <f xml:space="preserve"> 5 * (SUMPRODUCT( (O$6:R$6=1)*((O72:R72="Y") + (O72:R72="N")) * 2 ) +SUMPRODUCT( (O$6:R$6=2) * ((O72:R72="Y") + (O72:R72="N")) * 1 ) + SUMPRODUCT( (O$6:R$6=3)*((O72:R72="Y")+(O72:R72="N"))*1 ) +SUMPRODUCT( (O$6:R$6=4 ) * ((O72:R72="Y") + (O72:R72="N")) * 1 )+SUMPRODUCT( (O$6:R$6=5) * ((O72:R72="Y")+(O72:R72="N")) * 2 ))
+1*(SUMPRODUCT( (AD$6:AQ$6=1) * ((AD72:AQ72="Y") + (AD72:AQ72="N")) * 2 ) +SUMPRODUCT( (AD$6:AQ$6=2 ) * ((AD72:AQ72="Y") + (AD72:AQ72="N")) * 1 ) +SUMPRODUCT( (AD$6:AQ$6=3) * ((AD72:AQ72="Y") + (AD72:AQ72="N")) * 1 ) +SUMPRODUCT( (AD$6:AQ$6=4) * ((AD72:AQ72="Y") + (AD72:AQ72="N")) * 1 ) + SUMPRODUCT( (AD$6:AQ$6=5) * ((AD72:AQ72="Y") + (AD72:AQ72="N")) * 2 ))</f>
        <v>39</v>
      </c>
      <c r="CB72" s="3">
        <f xml:space="preserve"> 5 * (SUMPRODUCT( (O$6:R$6=1) * (O72:R72="Y") * 2 ) + SUMPRODUCT( (O$6:R$6=2) * (O72:R72="Y") * 1 ) +SUMPRODUCT( (O$6:R$6=3) * (O72:R72="Y") * 1 ) + SUMPRODUCT( (O$6:R$6=4) * (O72:R72="N") * 1 ) +SUMPRODUCT( (O$6:R$6=5) * (O72:R72="N") * 2 ))
+ (SUMPRODUCT( (AD$6:AQ$6=1) * (AD72:AQ72="Y") * 2 ) +SUMPRODUCT( (AD$6:AQ$6=2) * (AD72:AQ72="Y") * 1 ) +SUMPRODUCT( (AD$6:AQ$6=3) * (AD72:AQ72="Y") * 1 ) +SUMPRODUCT( (AD$6:AQ$6=4) * (AD72:AQ72="N") * 1 ) +SUMPRODUCT( (AD$6:AQ$6=5) * (AD72:AQ72="N") * 2 ))</f>
        <v>12</v>
      </c>
      <c r="CC72" s="3">
        <f>COUNTA(O72:R72)+COUNTA(AD72:AQ72)</f>
        <v>18</v>
      </c>
      <c r="CD72" s="3">
        <f>1*(SUMPRODUCT( (AR$6:AY$6=1) * ((AR72:AY72="Y") + (AR72:AY72="N")) * 2 ) +SUMPRODUCT( (AR$6:AY$6=2 ) * ((AR72:AY72="Y") + (AR72:AY72="N")) * 1 ) +SUMPRODUCT( (AR$6:AY$6=3) * ((AR72:AY72="Y") + (AR72:AY72="N")) * 1 ) +SUMPRODUCT( (AR$6:AY$6=4) * ((AR72:AY72="Y") + (AR72:AY72="N")) * 1 ) + SUMPRODUCT( (AR$6:AY$6=5) * ((AR72:AY72="Y") + (AR72:AY72="N")) * 2 ))</f>
        <v>8</v>
      </c>
      <c r="CE72" s="3">
        <f>(SUMPRODUCT( (AR$6:AY$6=1) * (AR72:AY72="Y") * 2 ) +SUMPRODUCT( (AR$6:AY$6=2) * (AR72:AY72="Y") * 1 ) +SUMPRODUCT( (AR$6:AY$6=3) * (AR72:AY72="Y") * 1 ) +SUMPRODUCT( (AR$6:AY$6=4) * (AR72:AY72="N") * 1 ) +SUMPRODUCT( (AR$6:AY$6=5) * (AR72:AY72="N") * 2 ))</f>
        <v>0</v>
      </c>
      <c r="CF72" s="3">
        <f>COUNTA(AR72:AY72)</f>
        <v>8</v>
      </c>
      <c r="CG72" s="3" cm="1">
        <f t="array" ref="CG72">5*(SUMPRODUCT((S$6=1)*((S72="Y")+(S72="N"))*2)+SUMPRODUCT((S$6=2)*((S72="Y")+(S72="N"))*1)+SUMPRODUCT((S$6=3)*((S72="Y")+(S72="N"))*1)+SUMPRODUCT((S$6=4)*((S72="Y")+(S72="N"))*1)+SUMPRODUCT((S$6=5)*((S72="Y")+(S72="N"))*2))+1*(SUMPRODUCT((AZ$6:BI$6=1)*((AZ72:BI72="Y")+(AZ72:BI72="N"))*2)+SUMPRODUCT((AZ$6:BI$6=2)*((AZ72:BI72="Y")+(AZ72:BI72="N"))*1)+SUMPRODUCT((AZ$6:BI$6=3)*((AZ72:BI72="Y")+(AZ72:BI72="N"))*1)+SUMPRODUCT((AZ$6:BI$6=4)*((AZ72:BI72="Y")+(AZ72:BI72="N"))*1)+SUMPRODUCT((AZ$6:BI$6=5)*((AZ72:BI72="Y")+(AZ72:BI72="N"))*2))</f>
        <v>15</v>
      </c>
      <c r="CH72" s="3" cm="1">
        <f t="array" ref="CH72">5*(SUMPRODUCT((S$6=1)*(S72="Y")*2)+SUMPRODUCT((S$6=2)*(S72="Y")*1)+SUMPRODUCT((S$6=3)*(S72="Y")*1)+SUMPRODUCT((S$6=4)*(S72="N")*1)+SUMPRODUCT((S$6=5)*(S72="N")*2))+(SUMPRODUCT((AZ$6:BI$6=1)*(AZ72:BI72="Y")*2)+SUMPRODUCT((AZ$6:BI$6=2)*(AZ72:BI72="Y")*1)+SUMPRODUCT((AZ$6:BI$6=3)*(AZ72:BI72="Y")*1)+SUMPRODUCT((AZ$6:BI$6=4)*(AZ72:BI72="N")*1)+SUMPRODUCT((AZ$6:BI$6=5)*(AZ72:BI72="N")*2))</f>
        <v>0</v>
      </c>
      <c r="CI72" s="3">
        <f>COUNTA(S72)+COUNTA(AZ72:BI72)</f>
        <v>11</v>
      </c>
      <c r="CJ72" s="3" cm="1">
        <f t="array" ref="CJ72">5*(SUMPRODUCT((T$6:V$6=1)*((T72:V72="Y")+(T72:V72="N"))*2)+SUMPRODUCT((T$6:V$6=2)*((T72:V72="Y")+(T72:V72="N"))*1)+SUMPRODUCT((T$6:V$6=3)*((T72:V72="Y")+(T72:V72="N"))*1)+SUMPRODUCT((T$6:V$6=4)*((T72:V72="Y")+(T72:V72="N"))*1)+SUMPRODUCT((T$6:V$6=5)*((T72:V72="Y")+(T72:V72="N"))*2))+1*(SUMPRODUCT((BJ$6:BQ$6=1)*((BJ72:BQ72="Y")+(BJ72:BQ72="N"))*2)+SUMPRODUCT((BJ$6:BQ$6=2)*((BJ72:BQ72="Y")+(BJ72:BQ72="N"))*1)+SUMPRODUCT((BJ$6:BQ$6=3)*((BJ72:BQ72="Y")+(BJ72:BQ72="N"))*1)+SUMPRODUCT((BJ$6:BQ$6=4)*((BJ72:BQ72="Y")+(BJ72:BQ72="N"))*1)+SUMPRODUCT((BJ$6:BQ$6=5)*((BJ72:BQ72="Y")+(BJ72:BQ72="N"))*2))</f>
        <v>17</v>
      </c>
      <c r="CK72" s="3" cm="1">
        <f t="array" ref="CK72">5*(SUMPRODUCT((T$6:V$6=1)*(T72:V72="Y")*2)+SUMPRODUCT((T$6:V$6=2)*(T72:V72="Y")*1)+SUMPRODUCT((T$6:V$6=3)*(T72:V72="Y")*1)+SUMPRODUCT((T$6:V$6=4)*(T72:V72="N")*1)+SUMPRODUCT((T$6:V$6=5)*(T72:V72="N")*2))+(SUMPRODUCT((BJ$6:BQ$6=1)*(BJ72:BQ72="Y")*2)+SUMPRODUCT((BJ$6:BQ$6=2)*(BJ72:BQ72="Y")*1)+SUMPRODUCT((BJ$6:BQ$6=3)*(BJ72:BQ72="Y")*1)+SUMPRODUCT((BJ$6:BQ$6=4)*(BJ72:BQ72="N")*1)+SUMPRODUCT((BJ$6:BQ$6=5)*(BJ72:BQ72="N")*2))</f>
        <v>0</v>
      </c>
      <c r="CL72" s="3">
        <f t="shared" si="4"/>
        <v>11</v>
      </c>
      <c r="CM72" s="19" t="e">
        <f>SUM(COUNTIF(M72, $H$128)*$H$137)+(COUNTIF(M72, $H$129)*$H$137)+(COUNTIF(#REF!, $H$128)*$H$135)+(COUNTIF(#REF!, $H$129)*$H$135)</f>
        <v>#REF!</v>
      </c>
      <c r="CN72" s="19" t="e">
        <f>SUM(COUNTIF(M72, $H$128)*$H$137)+(COUNTIF(#REF!, $H$128)*$H$135)</f>
        <v>#REF!</v>
      </c>
      <c r="CO72" s="19">
        <f>COUNTA(M72)+COUNTA(#REF!)</f>
        <v>2</v>
      </c>
      <c r="CP72" s="19" t="e">
        <f>SUM(COUNTIF(M72, $H$128)*$H$137)+(COUNTIF(M72, $H$129)*$H$137)+(COUNTIF(#REF!, $H$128)*$H$135)+(COUNTIF(#REF!, $H$129)*$H$135)</f>
        <v>#REF!</v>
      </c>
      <c r="CQ72" s="19" t="e">
        <f>SUM(COUNTIF(M72, $H$128)*$H$137)+(COUNTIF(#REF!, $H$128)*$H$135)</f>
        <v>#REF!</v>
      </c>
      <c r="CR72" s="19">
        <f>COUNTA(M72)+COUNTA(#REF!)</f>
        <v>2</v>
      </c>
    </row>
    <row r="73" spans="1:96" ht="15.75" customHeight="1" thickBot="1" x14ac:dyDescent="0.25">
      <c r="A73" s="14">
        <f t="shared" si="10"/>
        <v>10.1010101010101</v>
      </c>
      <c r="B73" s="14">
        <f t="shared" si="5"/>
        <v>0</v>
      </c>
      <c r="C73" s="14">
        <f t="shared" si="6"/>
        <v>28.571428571428569</v>
      </c>
      <c r="D73" s="14">
        <f t="shared" si="7"/>
        <v>0</v>
      </c>
      <c r="E73" s="14">
        <f t="shared" ref="E73:E109" si="12">SUM(CH73/CG73)*100</f>
        <v>0</v>
      </c>
      <c r="F73" s="14">
        <f t="shared" ref="F73:F109" si="13">SUM(CK73/CJ73)*100</f>
        <v>0</v>
      </c>
      <c r="G73" s="14"/>
      <c r="H73" s="3" t="s">
        <v>41</v>
      </c>
      <c r="I73" s="3" t="s">
        <v>195</v>
      </c>
      <c r="J73" s="3" t="s">
        <v>196</v>
      </c>
      <c r="K73" s="17" t="s">
        <v>58</v>
      </c>
      <c r="L73" s="18" t="s">
        <v>176</v>
      </c>
      <c r="M73" s="3" t="s">
        <v>71</v>
      </c>
      <c r="N73" s="3" t="s">
        <v>71</v>
      </c>
      <c r="O73" s="3" t="s">
        <v>58</v>
      </c>
      <c r="P73" s="3" t="s">
        <v>71</v>
      </c>
      <c r="Q73" s="3" t="s">
        <v>71</v>
      </c>
      <c r="R73" s="3" t="s">
        <v>71</v>
      </c>
      <c r="S73" s="3" t="s">
        <v>71</v>
      </c>
      <c r="T73" s="3" t="s">
        <v>71</v>
      </c>
      <c r="U73" s="3" t="s">
        <v>71</v>
      </c>
      <c r="V73" s="3" t="s">
        <v>71</v>
      </c>
      <c r="W73" s="3" t="s">
        <v>71</v>
      </c>
      <c r="X73" s="3" t="s">
        <v>71</v>
      </c>
      <c r="Y73" s="3" t="s">
        <v>71</v>
      </c>
      <c r="Z73" s="3" t="s">
        <v>71</v>
      </c>
      <c r="AA73" s="3" t="s">
        <v>71</v>
      </c>
      <c r="AB73" s="3" t="s">
        <v>71</v>
      </c>
      <c r="AC73" s="3" t="s">
        <v>71</v>
      </c>
      <c r="AD73" s="3" t="s">
        <v>71</v>
      </c>
      <c r="AE73" s="3" t="s">
        <v>71</v>
      </c>
      <c r="AF73" s="3" t="s">
        <v>71</v>
      </c>
      <c r="AG73" s="3" t="s">
        <v>71</v>
      </c>
      <c r="AH73" s="3" t="s">
        <v>71</v>
      </c>
      <c r="AI73" s="3" t="s">
        <v>71</v>
      </c>
      <c r="AJ73" s="3" t="s">
        <v>71</v>
      </c>
      <c r="AK73" s="3" t="s">
        <v>71</v>
      </c>
      <c r="AL73" s="3" t="s">
        <v>71</v>
      </c>
      <c r="AM73" s="3" t="s">
        <v>71</v>
      </c>
      <c r="AN73" s="3" t="s">
        <v>71</v>
      </c>
      <c r="AO73" s="3" t="s">
        <v>71</v>
      </c>
      <c r="AP73" s="3" t="s">
        <v>71</v>
      </c>
      <c r="AQ73" s="3" t="s">
        <v>71</v>
      </c>
      <c r="AR73" s="3" t="s">
        <v>71</v>
      </c>
      <c r="AS73" s="3" t="s">
        <v>71</v>
      </c>
      <c r="AT73" s="3" t="s">
        <v>71</v>
      </c>
      <c r="AU73" s="3" t="s">
        <v>71</v>
      </c>
      <c r="AV73" s="3" t="s">
        <v>71</v>
      </c>
      <c r="AW73" s="3" t="s">
        <v>71</v>
      </c>
      <c r="AX73" s="3" t="s">
        <v>71</v>
      </c>
      <c r="AY73" s="3" t="s">
        <v>71</v>
      </c>
      <c r="AZ73" s="3" t="s">
        <v>71</v>
      </c>
      <c r="BA73" s="3" t="s">
        <v>71</v>
      </c>
      <c r="BB73" s="3" t="s">
        <v>71</v>
      </c>
      <c r="BC73" s="3" t="s">
        <v>71</v>
      </c>
      <c r="BD73" s="3" t="s">
        <v>71</v>
      </c>
      <c r="BE73" s="3" t="s">
        <v>71</v>
      </c>
      <c r="BF73" s="3" t="s">
        <v>71</v>
      </c>
      <c r="BG73" s="3" t="s">
        <v>71</v>
      </c>
      <c r="BH73" s="3" t="s">
        <v>71</v>
      </c>
      <c r="BI73" s="3" t="s">
        <v>71</v>
      </c>
      <c r="BJ73" s="3" t="s">
        <v>71</v>
      </c>
      <c r="BK73" s="3" t="s">
        <v>71</v>
      </c>
      <c r="BL73" s="3" t="s">
        <v>71</v>
      </c>
      <c r="BM73" s="3" t="s">
        <v>71</v>
      </c>
      <c r="BN73" s="3" t="s">
        <v>71</v>
      </c>
      <c r="BO73" s="3" t="s">
        <v>71</v>
      </c>
      <c r="BP73" s="3" t="s">
        <v>71</v>
      </c>
      <c r="BQ73" s="3" t="s">
        <v>71</v>
      </c>
      <c r="BR73" s="3" t="s">
        <v>71</v>
      </c>
      <c r="BS73" s="3" cm="1">
        <f t="array" ref="BS73" xml:space="preserve"> 5 * (SUMPRODUCT( (M$6:V$6=1)*((M73:V73="Y") + (M73:V73="N")) * 2 ) +SUMPRODUCT( (M$6:V$6=2) * ((M73:V73="Y") + (M73:V73="N")) * 1 ) + SUMPRODUCT( (M$6:V$6=3)*((M73:V73="Y")+(M73:V73="N"))*1 ) +SUMPRODUCT( (M$6:V$6=4 ) * ((M73:V73="Y") + (M73:V73="N")) * 1 )+SUMPRODUCT( (M$6:V$6=5) * ((M73:V73="Y")+(M73:V73="N")) * 2 ))+1*(SUMPRODUCT( (X$6:BQ$6=1) * ((X73:BQ73="Y") + (X73:BQ73="N")) * 2 ) +SUMPRODUCT( (X$6:BQ$6=2 ) * ((X73:BQ73="Y") + (X73:BQ73="N")) * 1 ) +SUMPRODUCT( (X$6:BQ$6=3) * ((X73:BQ73="Y") + (X73:BQ73="N")) * 1 ) +SUMPRODUCT( (X$6:BQ$6=4) * ((X73:BQ73="Y") + (X73:BQ73="N")) * 1 ) + SUMPRODUCT( (X$6:BQ$6=5) * ((X73:BQ73="Y") + (X73:BQ73="N")) * 2 ))</f>
        <v>99</v>
      </c>
      <c r="BT73" s="3" cm="1">
        <f t="array" ref="BT73" xml:space="preserve"> 5 * (SUMPRODUCT( (M$6:V$6=1) * (M73:V73="Y") * 2 ) + SUMPRODUCT( (M$6:V$6=2) * (M73:V73="Y") * 1 ) +SUMPRODUCT( (M$6:V$6=3) * (M73:V73="Y") * 1 ) + SUMPRODUCT( (M$6:V$6=4) * (M73:V73="N") * 1 ) +SUMPRODUCT( (M$6:V$6=5) * (M73:V73="N") * 2 ))
+ (SUMPRODUCT( (X$6:BQ$6=1) * (X73:BQ73="Y") * 2 ) +SUMPRODUCT( (X$6:BQ$6=2) * (X73:BQ73="Y") * 1 ) +SUMPRODUCT( (X$6:BQ$6=3) * (X73:BQ73="Y") * 1 ) +SUMPRODUCT( (X$6:BQ$6=4) * (X73:BQ73="N") * 1 ) +SUMPRODUCT( (X$6:BQ$6=5) * (X73:BQ73="N") * 2 ))</f>
        <v>10</v>
      </c>
      <c r="BU73" s="3">
        <f t="shared" ref="BU73:BU109" si="14">SUM(COUNTIF(M73:V73,$H$130)*$H$137)+(COUNTIF(X73:BQ73, $H$130)*$H$135)</f>
        <v>5</v>
      </c>
      <c r="BV73" s="3">
        <f t="shared" si="11"/>
        <v>1</v>
      </c>
      <c r="BX73" s="3">
        <f xml:space="preserve"> 5 * (SUMPRODUCT( (M$6:N$6=1)*((M73:N73="Y") + (M73:N73="N")) * 2 ) +SUMPRODUCT( (M$6:N$6=2) * ((M73:N73="Y") + (M73:N73="N")) * 1 ) + SUMPRODUCT( (M$6:N$6=3)*((M73:N73="Y")+(M73:N73="N"))*1 ) +SUMPRODUCT( (M$6:N$6=4 ) * ((M73:N73="Y") + (M73:N73="N")) * 1 )+SUMPRODUCT( (M$6:N$6=5) * ((M73:N73="Y")+(M73:N73="N")) * 2 ))+1*(SUMPRODUCT( (X$6:AC$6=1) * ((X73:AC73="Y") + (X73:AC73="N")) * 2 ) +SUMPRODUCT( (X$6:AC$6=2 ) * ((X73:AC73="Y") + (X73:AC73="N")) * 1 ) +SUMPRODUCT( (X$6:AC$6=3) * ((X73:AC73="Y") + (X73:AC73="N")) * 1 ) +SUMPRODUCT( (X$6:AC$6=4) * ((X73:AC73="Y") + (X73:AC73="N")) * 1 ) + SUMPRODUCT( (X$6:AC$6=5) * ((X73:AC73="Y") + (X73:AC73="N")) * 2 ))</f>
        <v>17</v>
      </c>
      <c r="BY73" s="3">
        <f xml:space="preserve"> 5 * (SUMPRODUCT( (M$6:N$6=1) * (M73:N73="Y") * 2 ) + SUMPRODUCT( (M$6:N$6=2) * (M73:N73="Y") * 1 ) +SUMPRODUCT( (M$6:N$6=3) * (M73:N73="Y") * 1 ) + SUMPRODUCT( (M$6:N$6=4) * (M73:N73="N") * 1 ) +SUMPRODUCT( (M$6:N$6=5) * (M73:N73="N") * 2 ))
+ (SUMPRODUCT( (X$6:AC$6=1) * (X73:AC73="Y") * 2 ) +SUMPRODUCT( (X$6:AC$6=2) * (X73:AC73="Y") * 1 ) +SUMPRODUCT( (X$6:AC$6=3) * (X73:AC73="Y") * 1 ) +SUMPRODUCT( (X$6:AC$6=4) * (X73:AC73="N") * 1 ) +SUMPRODUCT( (X$6:AC$6=5) * (X73:AC73="N") * 2 ))</f>
        <v>0</v>
      </c>
      <c r="BZ73" s="3">
        <f>COUNTA(M73:N73)+COUNTA(X73:AC73)</f>
        <v>8</v>
      </c>
      <c r="CA73" s="3">
        <f xml:space="preserve"> 5 * (SUMPRODUCT( (O$6:R$6=1)*((O73:R73="Y") + (O73:R73="N")) * 2 ) +SUMPRODUCT( (O$6:R$6=2) * ((O73:R73="Y") + (O73:R73="N")) * 1 ) + SUMPRODUCT( (O$6:R$6=3)*((O73:R73="Y")+(O73:R73="N"))*1 ) +SUMPRODUCT( (O$6:R$6=4 ) * ((O73:R73="Y") + (O73:R73="N")) * 1 )+SUMPRODUCT( (O$6:R$6=5) * ((O73:R73="Y")+(O73:R73="N")) * 2 ))
+1*(SUMPRODUCT( (AD$6:AQ$6=1) * ((AD73:AQ73="Y") + (AD73:AQ73="N")) * 2 ) +SUMPRODUCT( (AD$6:AQ$6=2 ) * ((AD73:AQ73="Y") + (AD73:AQ73="N")) * 1 ) +SUMPRODUCT( (AD$6:AQ$6=3) * ((AD73:AQ73="Y") + (AD73:AQ73="N")) * 1 ) +SUMPRODUCT( (AD$6:AQ$6=4) * ((AD73:AQ73="Y") + (AD73:AQ73="N")) * 1 ) + SUMPRODUCT( (AD$6:AQ$6=5) * ((AD73:AQ73="Y") + (AD73:AQ73="N")) * 2 ))</f>
        <v>35</v>
      </c>
      <c r="CB73" s="3">
        <f xml:space="preserve"> 5 * (SUMPRODUCT( (O$6:R$6=1) * (O73:R73="Y") * 2 ) + SUMPRODUCT( (O$6:R$6=2) * (O73:R73="Y") * 1 ) +SUMPRODUCT( (O$6:R$6=3) * (O73:R73="Y") * 1 ) + SUMPRODUCT( (O$6:R$6=4) * (O73:R73="N") * 1 ) +SUMPRODUCT( (O$6:R$6=5) * (O73:R73="N") * 2 ))
+ (SUMPRODUCT( (AD$6:AQ$6=1) * (AD73:AQ73="Y") * 2 ) +SUMPRODUCT( (AD$6:AQ$6=2) * (AD73:AQ73="Y") * 1 ) +SUMPRODUCT( (AD$6:AQ$6=3) * (AD73:AQ73="Y") * 1 ) +SUMPRODUCT( (AD$6:AQ$6=4) * (AD73:AQ73="N") * 1 ) +SUMPRODUCT( (AD$6:AQ$6=5) * (AD73:AQ73="N") * 2 ))</f>
        <v>10</v>
      </c>
      <c r="CC73" s="3">
        <f>COUNTA(O73:R73)+COUNTA(AD73:AQ73)</f>
        <v>18</v>
      </c>
      <c r="CD73" s="3">
        <f>1*(SUMPRODUCT( (AR$6:AY$6=1) * ((AR73:AY73="Y") + (AR73:AY73="N")) * 2 ) +SUMPRODUCT( (AR$6:AY$6=2 ) * ((AR73:AY73="Y") + (AR73:AY73="N")) * 1 ) +SUMPRODUCT( (AR$6:AY$6=3) * ((AR73:AY73="Y") + (AR73:AY73="N")) * 1 ) +SUMPRODUCT( (AR$6:AY$6=4) * ((AR73:AY73="Y") + (AR73:AY73="N")) * 1 ) + SUMPRODUCT( (AR$6:AY$6=5) * ((AR73:AY73="Y") + (AR73:AY73="N")) * 2 ))</f>
        <v>8</v>
      </c>
      <c r="CE73" s="3">
        <f>(SUMPRODUCT( (AR$6:AY$6=1) * (AR73:AY73="Y") * 2 ) +SUMPRODUCT( (AR$6:AY$6=2) * (AR73:AY73="Y") * 1 ) +SUMPRODUCT( (AR$6:AY$6=3) * (AR73:AY73="Y") * 1 ) +SUMPRODUCT( (AR$6:AY$6=4) * (AR73:AY73="N") * 1 ) +SUMPRODUCT( (AR$6:AY$6=5) * (AR73:AY73="N") * 2 ))</f>
        <v>0</v>
      </c>
      <c r="CF73" s="3">
        <f>COUNTA(AR73:AY73)</f>
        <v>8</v>
      </c>
      <c r="CG73" s="3" cm="1">
        <f t="array" ref="CG73">5*(SUMPRODUCT((S$6=1)*((S73="Y")+(S73="N"))*2)+SUMPRODUCT((S$6=2)*((S73="Y")+(S73="N"))*1)+SUMPRODUCT((S$6=3)*((S73="Y")+(S73="N"))*1)+SUMPRODUCT((S$6=4)*((S73="Y")+(S73="N"))*1)+SUMPRODUCT((S$6=5)*((S73="Y")+(S73="N"))*2))+1*(SUMPRODUCT((AZ$6:BI$6=1)*((AZ73:BI73="Y")+(AZ73:BI73="N"))*2)+SUMPRODUCT((AZ$6:BI$6=2)*((AZ73:BI73="Y")+(AZ73:BI73="N"))*1)+SUMPRODUCT((AZ$6:BI$6=3)*((AZ73:BI73="Y")+(AZ73:BI73="N"))*1)+SUMPRODUCT((AZ$6:BI$6=4)*((AZ73:BI73="Y")+(AZ73:BI73="N"))*1)+SUMPRODUCT((AZ$6:BI$6=5)*((AZ73:BI73="Y")+(AZ73:BI73="N"))*2))</f>
        <v>15</v>
      </c>
      <c r="CH73" s="3" cm="1">
        <f t="array" ref="CH73">5*(SUMPRODUCT((S$6=1)*(S73="Y")*2)+SUMPRODUCT((S$6=2)*(S73="Y")*1)+SUMPRODUCT((S$6=3)*(S73="Y")*1)+SUMPRODUCT((S$6=4)*(S73="N")*1)+SUMPRODUCT((S$6=5)*(S73="N")*2))+(SUMPRODUCT((AZ$6:BI$6=1)*(AZ73:BI73="Y")*2)+SUMPRODUCT((AZ$6:BI$6=2)*(AZ73:BI73="Y")*1)+SUMPRODUCT((AZ$6:BI$6=3)*(AZ73:BI73="Y")*1)+SUMPRODUCT((AZ$6:BI$6=4)*(AZ73:BI73="N")*1)+SUMPRODUCT((AZ$6:BI$6=5)*(AZ73:BI73="N")*2))</f>
        <v>0</v>
      </c>
      <c r="CI73" s="3">
        <f>COUNTA(S73)+COUNTA(AZ73:BI73)</f>
        <v>11</v>
      </c>
      <c r="CJ73" s="3" cm="1">
        <f t="array" ref="CJ73">5*(SUMPRODUCT((T$6:V$6=1)*((T73:V73="Y")+(T73:V73="N"))*2)+SUMPRODUCT((T$6:V$6=2)*((T73:V73="Y")+(T73:V73="N"))*1)+SUMPRODUCT((T$6:V$6=3)*((T73:V73="Y")+(T73:V73="N"))*1)+SUMPRODUCT((T$6:V$6=4)*((T73:V73="Y")+(T73:V73="N"))*1)+SUMPRODUCT((T$6:V$6=5)*((T73:V73="Y")+(T73:V73="N"))*2))+1*(SUMPRODUCT((BJ$6:BQ$6=1)*((BJ73:BQ73="Y")+(BJ73:BQ73="N"))*2)+SUMPRODUCT((BJ$6:BQ$6=2)*((BJ73:BQ73="Y")+(BJ73:BQ73="N"))*1)+SUMPRODUCT((BJ$6:BQ$6=3)*((BJ73:BQ73="Y")+(BJ73:BQ73="N"))*1)+SUMPRODUCT((BJ$6:BQ$6=4)*((BJ73:BQ73="Y")+(BJ73:BQ73="N"))*1)+SUMPRODUCT((BJ$6:BQ$6=5)*((BJ73:BQ73="Y")+(BJ73:BQ73="N"))*2))</f>
        <v>24</v>
      </c>
      <c r="CK73" s="3" cm="1">
        <f t="array" ref="CK73">5*(SUMPRODUCT((T$6:V$6=1)*(T73:V73="Y")*2)+SUMPRODUCT((T$6:V$6=2)*(T73:V73="Y")*1)+SUMPRODUCT((T$6:V$6=3)*(T73:V73="Y")*1)+SUMPRODUCT((T$6:V$6=4)*(T73:V73="N")*1)+SUMPRODUCT((T$6:V$6=5)*(T73:V73="N")*2))+(SUMPRODUCT((BJ$6:BQ$6=1)*(BJ73:BQ73="Y")*2)+SUMPRODUCT((BJ$6:BQ$6=2)*(BJ73:BQ73="Y")*1)+SUMPRODUCT((BJ$6:BQ$6=3)*(BJ73:BQ73="Y")*1)+SUMPRODUCT((BJ$6:BQ$6=4)*(BJ73:BQ73="N")*1)+SUMPRODUCT((BJ$6:BQ$6=5)*(BJ73:BQ73="N")*2))</f>
        <v>0</v>
      </c>
      <c r="CL73" s="3">
        <f t="shared" ref="CL73:CL109" si="15">COUNTA(T73:V73)+COUNTA(BJ73:BQ73)</f>
        <v>11</v>
      </c>
      <c r="CM73" s="19" t="e">
        <f>SUM(COUNTIF(M73, $H$128)*$H$137)+(COUNTIF(M73, $H$129)*$H$137)+(COUNTIF(#REF!, $H$128)*$H$135)+(COUNTIF(#REF!, $H$129)*$H$135)</f>
        <v>#REF!</v>
      </c>
      <c r="CN73" s="19" t="e">
        <f>SUM(COUNTIF(M73, $H$128)*$H$137)+(COUNTIF(#REF!, $H$128)*$H$135)</f>
        <v>#REF!</v>
      </c>
      <c r="CO73" s="19">
        <f>COUNTA(M73)+COUNTA(#REF!)</f>
        <v>2</v>
      </c>
      <c r="CP73" s="19" t="e">
        <f>SUM(COUNTIF(M73, $H$128)*$H$137)+(COUNTIF(M73, $H$129)*$H$137)+(COUNTIF(#REF!, $H$128)*$H$135)+(COUNTIF(#REF!, $H$129)*$H$135)</f>
        <v>#REF!</v>
      </c>
      <c r="CQ73" s="19" t="e">
        <f>SUM(COUNTIF(M73, $H$128)*$H$137)+(COUNTIF(#REF!, $H$128)*$H$135)</f>
        <v>#REF!</v>
      </c>
      <c r="CR73" s="19">
        <f>COUNTA(M73)+COUNTA(#REF!)</f>
        <v>2</v>
      </c>
    </row>
    <row r="74" spans="1:96" ht="15.75" customHeight="1" thickBot="1" x14ac:dyDescent="0.25">
      <c r="A74" s="14">
        <f t="shared" si="10"/>
        <v>11.224489795918368</v>
      </c>
      <c r="B74" s="14">
        <f t="shared" si="5"/>
        <v>0</v>
      </c>
      <c r="C74" s="14">
        <f t="shared" si="6"/>
        <v>29.411764705882355</v>
      </c>
      <c r="D74" s="14">
        <f t="shared" si="7"/>
        <v>12.5</v>
      </c>
      <c r="E74" s="14">
        <f t="shared" si="12"/>
        <v>0</v>
      </c>
      <c r="F74" s="14">
        <f t="shared" si="13"/>
        <v>0</v>
      </c>
      <c r="G74" s="14"/>
      <c r="H74" s="3" t="s">
        <v>41</v>
      </c>
      <c r="I74" s="3" t="s">
        <v>197</v>
      </c>
      <c r="J74" s="3" t="s">
        <v>178</v>
      </c>
      <c r="K74" s="17" t="s">
        <v>198</v>
      </c>
      <c r="L74" s="18" t="s">
        <v>176</v>
      </c>
      <c r="M74" s="3" t="s">
        <v>71</v>
      </c>
      <c r="N74" s="3" t="s">
        <v>71</v>
      </c>
      <c r="O74" s="3" t="s">
        <v>71</v>
      </c>
      <c r="P74" s="3" t="s">
        <v>71</v>
      </c>
      <c r="Q74" s="3" t="s">
        <v>71</v>
      </c>
      <c r="R74" s="3" t="s">
        <v>71</v>
      </c>
      <c r="S74" s="3" t="s">
        <v>71</v>
      </c>
      <c r="T74" s="3" t="s">
        <v>71</v>
      </c>
      <c r="U74" s="3" t="s">
        <v>71</v>
      </c>
      <c r="V74" s="3" t="s">
        <v>71</v>
      </c>
      <c r="W74" s="3" t="s">
        <v>71</v>
      </c>
      <c r="X74" s="3" t="s">
        <v>71</v>
      </c>
      <c r="Y74" s="3" t="s">
        <v>71</v>
      </c>
      <c r="Z74" s="3" t="s">
        <v>71</v>
      </c>
      <c r="AA74" s="3" t="s">
        <v>71</v>
      </c>
      <c r="AB74" s="3" t="s">
        <v>71</v>
      </c>
      <c r="AC74" s="3" t="s">
        <v>71</v>
      </c>
      <c r="AD74" s="3" t="s">
        <v>58</v>
      </c>
      <c r="AE74" s="3" t="s">
        <v>58</v>
      </c>
      <c r="AF74" s="3" t="s">
        <v>71</v>
      </c>
      <c r="AG74" s="3" t="s">
        <v>71</v>
      </c>
      <c r="AH74" s="3" t="s">
        <v>71</v>
      </c>
      <c r="AI74" s="3" t="s">
        <v>71</v>
      </c>
      <c r="AJ74" s="3" t="s">
        <v>71</v>
      </c>
      <c r="AK74" s="3" t="s">
        <v>58</v>
      </c>
      <c r="AL74" s="3" t="s">
        <v>71</v>
      </c>
      <c r="AM74" s="3" t="s">
        <v>71</v>
      </c>
      <c r="AN74" s="3" t="s">
        <v>71</v>
      </c>
      <c r="AO74" s="3" t="s">
        <v>58</v>
      </c>
      <c r="AP74" s="3" t="s">
        <v>58</v>
      </c>
      <c r="AQ74" s="3" t="s">
        <v>58</v>
      </c>
      <c r="AR74" s="3" t="s">
        <v>71</v>
      </c>
      <c r="AS74" s="3" t="s">
        <v>71</v>
      </c>
      <c r="AT74" s="3" t="s">
        <v>71</v>
      </c>
      <c r="AU74" s="3" t="s">
        <v>71</v>
      </c>
      <c r="AV74" s="3" t="s">
        <v>46</v>
      </c>
      <c r="AW74" s="3" t="s">
        <v>71</v>
      </c>
      <c r="AX74" s="3" t="s">
        <v>71</v>
      </c>
      <c r="AY74" s="3" t="s">
        <v>71</v>
      </c>
      <c r="AZ74" s="3" t="s">
        <v>71</v>
      </c>
      <c r="BA74" s="3" t="s">
        <v>71</v>
      </c>
      <c r="BB74" s="3" t="s">
        <v>71</v>
      </c>
      <c r="BC74" s="3" t="s">
        <v>71</v>
      </c>
      <c r="BD74" s="3" t="s">
        <v>71</v>
      </c>
      <c r="BE74" s="3" t="s">
        <v>71</v>
      </c>
      <c r="BF74" s="3" t="s">
        <v>71</v>
      </c>
      <c r="BG74" s="3" t="s">
        <v>71</v>
      </c>
      <c r="BH74" s="3" t="s">
        <v>71</v>
      </c>
      <c r="BI74" s="3" t="s">
        <v>71</v>
      </c>
      <c r="BJ74" s="3" t="s">
        <v>71</v>
      </c>
      <c r="BK74" s="3" t="s">
        <v>71</v>
      </c>
      <c r="BL74" s="3" t="s">
        <v>71</v>
      </c>
      <c r="BM74" s="3" t="s">
        <v>71</v>
      </c>
      <c r="BN74" s="3" t="s">
        <v>71</v>
      </c>
      <c r="BO74" s="3" t="s">
        <v>71</v>
      </c>
      <c r="BP74" s="3" t="s">
        <v>71</v>
      </c>
      <c r="BQ74" s="3" t="s">
        <v>71</v>
      </c>
      <c r="BR74" s="3" t="s">
        <v>71</v>
      </c>
      <c r="BS74" s="3" cm="1">
        <f t="array" ref="BS74" xml:space="preserve"> 5 * (SUMPRODUCT( (M$6:V$6=1)*((M74:V74="Y") + (M74:V74="N")) * 2 ) +SUMPRODUCT( (M$6:V$6=2) * ((M74:V74="Y") + (M74:V74="N")) * 1 ) + SUMPRODUCT( (M$6:V$6=3)*((M74:V74="Y")+(M74:V74="N"))*1 ) +SUMPRODUCT( (M$6:V$6=4 ) * ((M74:V74="Y") + (M74:V74="N")) * 1 )+SUMPRODUCT( (M$6:V$6=5) * ((M74:V74="Y")+(M74:V74="N")) * 2 ))+1*(SUMPRODUCT( (X$6:BQ$6=1) * ((X74:BQ74="Y") + (X74:BQ74="N")) * 2 ) +SUMPRODUCT( (X$6:BQ$6=2 ) * ((X74:BQ74="Y") + (X74:BQ74="N")) * 1 ) +SUMPRODUCT( (X$6:BQ$6=3) * ((X74:BQ74="Y") + (X74:BQ74="N")) * 1 ) +SUMPRODUCT( (X$6:BQ$6=4) * ((X74:BQ74="Y") + (X74:BQ74="N")) * 1 ) + SUMPRODUCT( (X$6:BQ$6=5) * ((X74:BQ74="Y") + (X74:BQ74="N")) * 2 ))</f>
        <v>98</v>
      </c>
      <c r="BT74" s="3" cm="1">
        <f t="array" ref="BT74" xml:space="preserve"> 5 * (SUMPRODUCT( (M$6:V$6=1) * (M74:V74="Y") * 2 ) + SUMPRODUCT( (M$6:V$6=2) * (M74:V74="Y") * 1 ) +SUMPRODUCT( (M$6:V$6=3) * (M74:V74="Y") * 1 ) + SUMPRODUCT( (M$6:V$6=4) * (M74:V74="N") * 1 ) +SUMPRODUCT( (M$6:V$6=5) * (M74:V74="N") * 2 ))
+ (SUMPRODUCT( (X$6:BQ$6=1) * (X74:BQ74="Y") * 2 ) +SUMPRODUCT( (X$6:BQ$6=2) * (X74:BQ74="Y") * 1 ) +SUMPRODUCT( (X$6:BQ$6=3) * (X74:BQ74="Y") * 1 ) +SUMPRODUCT( (X$6:BQ$6=4) * (X74:BQ74="N") * 1 ) +SUMPRODUCT( (X$6:BQ$6=5) * (X74:BQ74="N") * 2 ))</f>
        <v>11</v>
      </c>
      <c r="BU74" s="3">
        <f t="shared" si="14"/>
        <v>6</v>
      </c>
      <c r="BV74" s="3">
        <f t="shared" si="11"/>
        <v>1</v>
      </c>
      <c r="BX74" s="3">
        <f xml:space="preserve"> 5 * (SUMPRODUCT( (M$6:N$6=1)*((M74:N74="Y") + (M74:N74="N")) * 2 ) +SUMPRODUCT( (M$6:N$6=2) * ((M74:N74="Y") + (M74:N74="N")) * 1 ) + SUMPRODUCT( (M$6:N$6=3)*((M74:N74="Y")+(M74:N74="N"))*1 ) +SUMPRODUCT( (M$6:N$6=4 ) * ((M74:N74="Y") + (M74:N74="N")) * 1 )+SUMPRODUCT( (M$6:N$6=5) * ((M74:N74="Y")+(M74:N74="N")) * 2 ))+1*(SUMPRODUCT( (X$6:AC$6=1) * ((X74:AC74="Y") + (X74:AC74="N")) * 2 ) +SUMPRODUCT( (X$6:AC$6=2 ) * ((X74:AC74="Y") + (X74:AC74="N")) * 1 ) +SUMPRODUCT( (X$6:AC$6=3) * ((X74:AC74="Y") + (X74:AC74="N")) * 1 ) +SUMPRODUCT( (X$6:AC$6=4) * ((X74:AC74="Y") + (X74:AC74="N")) * 1 ) + SUMPRODUCT( (X$6:AC$6=5) * ((X74:AC74="Y") + (X74:AC74="N")) * 2 ))</f>
        <v>17</v>
      </c>
      <c r="BY74" s="3">
        <f xml:space="preserve"> 5 * (SUMPRODUCT( (M$6:N$6=1) * (M74:N74="Y") * 2 ) + SUMPRODUCT( (M$6:N$6=2) * (M74:N74="Y") * 1 ) +SUMPRODUCT( (M$6:N$6=3) * (M74:N74="Y") * 1 ) + SUMPRODUCT( (M$6:N$6=4) * (M74:N74="N") * 1 ) +SUMPRODUCT( (M$6:N$6=5) * (M74:N74="N") * 2 ))
+ (SUMPRODUCT( (X$6:AC$6=1) * (X74:AC74="Y") * 2 ) +SUMPRODUCT( (X$6:AC$6=2) * (X74:AC74="Y") * 1 ) +SUMPRODUCT( (X$6:AC$6=3) * (X74:AC74="Y") * 1 ) +SUMPRODUCT( (X$6:AC$6=4) * (X74:AC74="N") * 1 ) +SUMPRODUCT( (X$6:AC$6=5) * (X74:AC74="N") * 2 ))</f>
        <v>0</v>
      </c>
      <c r="BZ74" s="3">
        <f>COUNTA(M74:N74)+COUNTA(X74:AC74)</f>
        <v>8</v>
      </c>
      <c r="CA74" s="3">
        <f xml:space="preserve"> 5 * (SUMPRODUCT( (O$6:R$6=1)*((O74:R74="Y") + (O74:R74="N")) * 2 ) +SUMPRODUCT( (O$6:R$6=2) * ((O74:R74="Y") + (O74:R74="N")) * 1 ) + SUMPRODUCT( (O$6:R$6=3)*((O74:R74="Y")+(O74:R74="N"))*1 ) +SUMPRODUCT( (O$6:R$6=4 ) * ((O74:R74="Y") + (O74:R74="N")) * 1 )+SUMPRODUCT( (O$6:R$6=5) * ((O74:R74="Y")+(O74:R74="N")) * 2 ))
+1*(SUMPRODUCT( (AD$6:AQ$6=1) * ((AD74:AQ74="Y") + (AD74:AQ74="N")) * 2 ) +SUMPRODUCT( (AD$6:AQ$6=2 ) * ((AD74:AQ74="Y") + (AD74:AQ74="N")) * 1 ) +SUMPRODUCT( (AD$6:AQ$6=3) * ((AD74:AQ74="Y") + (AD74:AQ74="N")) * 1 ) +SUMPRODUCT( (AD$6:AQ$6=4) * ((AD74:AQ74="Y") + (AD74:AQ74="N")) * 1 ) + SUMPRODUCT( (AD$6:AQ$6=5) * ((AD74:AQ74="Y") + (AD74:AQ74="N")) * 2 ))</f>
        <v>34</v>
      </c>
      <c r="CB74" s="3">
        <f xml:space="preserve"> 5 * (SUMPRODUCT( (O$6:R$6=1) * (O74:R74="Y") * 2 ) + SUMPRODUCT( (O$6:R$6=2) * (O74:R74="Y") * 1 ) +SUMPRODUCT( (O$6:R$6=3) * (O74:R74="Y") * 1 ) + SUMPRODUCT( (O$6:R$6=4) * (O74:R74="N") * 1 ) +SUMPRODUCT( (O$6:R$6=5) * (O74:R74="N") * 2 ))
+ (SUMPRODUCT( (AD$6:AQ$6=1) * (AD74:AQ74="Y") * 2 ) +SUMPRODUCT( (AD$6:AQ$6=2) * (AD74:AQ74="Y") * 1 ) +SUMPRODUCT( (AD$6:AQ$6=3) * (AD74:AQ74="Y") * 1 ) +SUMPRODUCT( (AD$6:AQ$6=4) * (AD74:AQ74="N") * 1 ) +SUMPRODUCT( (AD$6:AQ$6=5) * (AD74:AQ74="N") * 2 ))</f>
        <v>10</v>
      </c>
      <c r="CC74" s="3">
        <f>COUNTA(O74:R74)+COUNTA(AD74:AQ74)</f>
        <v>18</v>
      </c>
      <c r="CD74" s="3">
        <f>1*(SUMPRODUCT( (AR$6:AY$6=1) * ((AR74:AY74="Y") + (AR74:AY74="N")) * 2 ) +SUMPRODUCT( (AR$6:AY$6=2 ) * ((AR74:AY74="Y") + (AR74:AY74="N")) * 1 ) +SUMPRODUCT( (AR$6:AY$6=3) * ((AR74:AY74="Y") + (AR74:AY74="N")) * 1 ) +SUMPRODUCT( (AR$6:AY$6=4) * ((AR74:AY74="Y") + (AR74:AY74="N")) * 1 ) + SUMPRODUCT( (AR$6:AY$6=5) * ((AR74:AY74="Y") + (AR74:AY74="N")) * 2 ))</f>
        <v>8</v>
      </c>
      <c r="CE74" s="3">
        <f>(SUMPRODUCT( (AR$6:AY$6=1) * (AR74:AY74="Y") * 2 ) +SUMPRODUCT( (AR$6:AY$6=2) * (AR74:AY74="Y") * 1 ) +SUMPRODUCT( (AR$6:AY$6=3) * (AR74:AY74="Y") * 1 ) +SUMPRODUCT( (AR$6:AY$6=4) * (AR74:AY74="N") * 1 ) +SUMPRODUCT( (AR$6:AY$6=5) * (AR74:AY74="N") * 2 ))</f>
        <v>1</v>
      </c>
      <c r="CF74" s="3">
        <f>COUNTA(AR74:AY74)</f>
        <v>8</v>
      </c>
      <c r="CG74" s="3" cm="1">
        <f t="array" ref="CG74">5*(SUMPRODUCT((S$6=1)*((S74="Y")+(S74="N"))*2)+SUMPRODUCT((S$6=2)*((S74="Y")+(S74="N"))*1)+SUMPRODUCT((S$6=3)*((S74="Y")+(S74="N"))*1)+SUMPRODUCT((S$6=4)*((S74="Y")+(S74="N"))*1)+SUMPRODUCT((S$6=5)*((S74="Y")+(S74="N"))*2))+1*(SUMPRODUCT((AZ$6:BI$6=1)*((AZ74:BI74="Y")+(AZ74:BI74="N"))*2)+SUMPRODUCT((AZ$6:BI$6=2)*((AZ74:BI74="Y")+(AZ74:BI74="N"))*1)+SUMPRODUCT((AZ$6:BI$6=3)*((AZ74:BI74="Y")+(AZ74:BI74="N"))*1)+SUMPRODUCT((AZ$6:BI$6=4)*((AZ74:BI74="Y")+(AZ74:BI74="N"))*1)+SUMPRODUCT((AZ$6:BI$6=5)*((AZ74:BI74="Y")+(AZ74:BI74="N"))*2))</f>
        <v>15</v>
      </c>
      <c r="CH74" s="3" cm="1">
        <f t="array" ref="CH74">5*(SUMPRODUCT((S$6=1)*(S74="Y")*2)+SUMPRODUCT((S$6=2)*(S74="Y")*1)+SUMPRODUCT((S$6=3)*(S74="Y")*1)+SUMPRODUCT((S$6=4)*(S74="N")*1)+SUMPRODUCT((S$6=5)*(S74="N")*2))+(SUMPRODUCT((AZ$6:BI$6=1)*(AZ74:BI74="Y")*2)+SUMPRODUCT((AZ$6:BI$6=2)*(AZ74:BI74="Y")*1)+SUMPRODUCT((AZ$6:BI$6=3)*(AZ74:BI74="Y")*1)+SUMPRODUCT((AZ$6:BI$6=4)*(AZ74:BI74="N")*1)+SUMPRODUCT((AZ$6:BI$6=5)*(AZ74:BI74="N")*2))</f>
        <v>0</v>
      </c>
      <c r="CI74" s="3">
        <f>COUNTA(S74)+COUNTA(AZ74:BI74)</f>
        <v>11</v>
      </c>
      <c r="CJ74" s="3" cm="1">
        <f t="array" ref="CJ74">5*(SUMPRODUCT((T$6:V$6=1)*((T74:V74="Y")+(T74:V74="N"))*2)+SUMPRODUCT((T$6:V$6=2)*((T74:V74="Y")+(T74:V74="N"))*1)+SUMPRODUCT((T$6:V$6=3)*((T74:V74="Y")+(T74:V74="N"))*1)+SUMPRODUCT((T$6:V$6=4)*((T74:V74="Y")+(T74:V74="N"))*1)+SUMPRODUCT((T$6:V$6=5)*((T74:V74="Y")+(T74:V74="N"))*2))+1*(SUMPRODUCT((BJ$6:BQ$6=1)*((BJ74:BQ74="Y")+(BJ74:BQ74="N"))*2)+SUMPRODUCT((BJ$6:BQ$6=2)*((BJ74:BQ74="Y")+(BJ74:BQ74="N"))*1)+SUMPRODUCT((BJ$6:BQ$6=3)*((BJ74:BQ74="Y")+(BJ74:BQ74="N"))*1)+SUMPRODUCT((BJ$6:BQ$6=4)*((BJ74:BQ74="Y")+(BJ74:BQ74="N"))*1)+SUMPRODUCT((BJ$6:BQ$6=5)*((BJ74:BQ74="Y")+(BJ74:BQ74="N"))*2))</f>
        <v>24</v>
      </c>
      <c r="CK74" s="3" cm="1">
        <f t="array" ref="CK74">5*(SUMPRODUCT((T$6:V$6=1)*(T74:V74="Y")*2)+SUMPRODUCT((T$6:V$6=2)*(T74:V74="Y")*1)+SUMPRODUCT((T$6:V$6=3)*(T74:V74="Y")*1)+SUMPRODUCT((T$6:V$6=4)*(T74:V74="N")*1)+SUMPRODUCT((T$6:V$6=5)*(T74:V74="N")*2))+(SUMPRODUCT((BJ$6:BQ$6=1)*(BJ74:BQ74="Y")*2)+SUMPRODUCT((BJ$6:BQ$6=2)*(BJ74:BQ74="Y")*1)+SUMPRODUCT((BJ$6:BQ$6=3)*(BJ74:BQ74="Y")*1)+SUMPRODUCT((BJ$6:BQ$6=4)*(BJ74:BQ74="N")*1)+SUMPRODUCT((BJ$6:BQ$6=5)*(BJ74:BQ74="N")*2))</f>
        <v>0</v>
      </c>
      <c r="CL74" s="3">
        <f t="shared" si="15"/>
        <v>11</v>
      </c>
      <c r="CM74" s="19" t="e">
        <f>SUM(COUNTIF(M74, $H$128)*$H$137)+(COUNTIF(M74, $H$129)*$H$137)+(COUNTIF(#REF!, $H$128)*$H$135)+(COUNTIF(#REF!, $H$129)*$H$135)</f>
        <v>#REF!</v>
      </c>
      <c r="CN74" s="19" t="e">
        <f>SUM(COUNTIF(M74, $H$128)*$H$137)+(COUNTIF(#REF!, $H$128)*$H$135)</f>
        <v>#REF!</v>
      </c>
      <c r="CO74" s="19">
        <f>COUNTA(M74)+COUNTA(#REF!)</f>
        <v>2</v>
      </c>
      <c r="CP74" s="19" t="e">
        <f>SUM(COUNTIF(M74, $H$128)*$H$137)+(COUNTIF(M74, $H$129)*$H$137)+(COUNTIF(#REF!, $H$128)*$H$135)+(COUNTIF(#REF!, $H$129)*$H$135)</f>
        <v>#REF!</v>
      </c>
      <c r="CQ74" s="19" t="e">
        <f>SUM(COUNTIF(M74, $H$128)*$H$137)+(COUNTIF(#REF!, $H$128)*$H$135)</f>
        <v>#REF!</v>
      </c>
      <c r="CR74" s="19">
        <f>COUNTA(M74)+COUNTA(#REF!)</f>
        <v>2</v>
      </c>
    </row>
    <row r="75" spans="1:96" ht="15.75" customHeight="1" thickBot="1" x14ac:dyDescent="0.25">
      <c r="A75" s="14">
        <f t="shared" si="10"/>
        <v>20.192307692307693</v>
      </c>
      <c r="B75" s="14">
        <f t="shared" ref="B75:B109" si="16">SUM(BY75/BX75)*100</f>
        <v>0</v>
      </c>
      <c r="C75" s="14">
        <f t="shared" ref="C75:C109" si="17">SUM(CB75/CA75)*100</f>
        <v>37.5</v>
      </c>
      <c r="D75" s="14">
        <f t="shared" ref="D75:D109" si="18">SUM(CE75/CD75)*100</f>
        <v>37.5</v>
      </c>
      <c r="E75" s="14">
        <f t="shared" si="12"/>
        <v>6.666666666666667</v>
      </c>
      <c r="F75" s="14">
        <f t="shared" si="13"/>
        <v>8.3333333333333321</v>
      </c>
      <c r="G75" s="14"/>
      <c r="H75" s="3" t="s">
        <v>41</v>
      </c>
      <c r="I75" s="3" t="s">
        <v>199</v>
      </c>
      <c r="J75" s="3" t="s">
        <v>200</v>
      </c>
      <c r="K75" s="17" t="s">
        <v>198</v>
      </c>
      <c r="L75" s="18" t="s">
        <v>176</v>
      </c>
      <c r="M75" s="3" t="s">
        <v>71</v>
      </c>
      <c r="N75" s="3" t="s">
        <v>71</v>
      </c>
      <c r="O75" s="3" t="s">
        <v>71</v>
      </c>
      <c r="P75" s="3" t="s">
        <v>71</v>
      </c>
      <c r="Q75" s="3" t="s">
        <v>71</v>
      </c>
      <c r="R75" s="3" t="s">
        <v>71</v>
      </c>
      <c r="S75" s="3" t="s">
        <v>71</v>
      </c>
      <c r="T75" s="3" t="s">
        <v>71</v>
      </c>
      <c r="U75" s="3" t="s">
        <v>71</v>
      </c>
      <c r="V75" s="3" t="s">
        <v>71</v>
      </c>
      <c r="W75" s="3" t="s">
        <v>71</v>
      </c>
      <c r="X75" s="3" t="s">
        <v>71</v>
      </c>
      <c r="Y75" s="3" t="s">
        <v>71</v>
      </c>
      <c r="Z75" s="3" t="s">
        <v>71</v>
      </c>
      <c r="AA75" s="3" t="s">
        <v>71</v>
      </c>
      <c r="AB75" s="3" t="s">
        <v>71</v>
      </c>
      <c r="AC75" s="3" t="s">
        <v>71</v>
      </c>
      <c r="AD75" s="3" t="s">
        <v>71</v>
      </c>
      <c r="AE75" s="3" t="s">
        <v>46</v>
      </c>
      <c r="AF75" s="3" t="s">
        <v>71</v>
      </c>
      <c r="AG75" s="3" t="s">
        <v>71</v>
      </c>
      <c r="AH75" s="3" t="s">
        <v>46</v>
      </c>
      <c r="AI75" s="3" t="s">
        <v>71</v>
      </c>
      <c r="AJ75" s="3" t="s">
        <v>71</v>
      </c>
      <c r="AK75" s="3" t="s">
        <v>71</v>
      </c>
      <c r="AL75" s="3" t="s">
        <v>46</v>
      </c>
      <c r="AM75" s="3" t="s">
        <v>46</v>
      </c>
      <c r="AN75" s="3" t="s">
        <v>46</v>
      </c>
      <c r="AO75" s="3" t="s">
        <v>71</v>
      </c>
      <c r="AP75" s="3" t="s">
        <v>71</v>
      </c>
      <c r="AQ75" s="3" t="s">
        <v>71</v>
      </c>
      <c r="AR75" s="3" t="s">
        <v>46</v>
      </c>
      <c r="AS75" s="3" t="s">
        <v>46</v>
      </c>
      <c r="AT75" s="3" t="s">
        <v>71</v>
      </c>
      <c r="AU75" s="3" t="s">
        <v>71</v>
      </c>
      <c r="AV75" s="3" t="s">
        <v>46</v>
      </c>
      <c r="AW75" s="3" t="s">
        <v>71</v>
      </c>
      <c r="AX75" s="3" t="s">
        <v>71</v>
      </c>
      <c r="AY75" s="3" t="s">
        <v>71</v>
      </c>
      <c r="AZ75" s="3" t="s">
        <v>71</v>
      </c>
      <c r="BA75" s="3" t="s">
        <v>71</v>
      </c>
      <c r="BB75" s="3" t="s">
        <v>46</v>
      </c>
      <c r="BC75" s="3" t="s">
        <v>71</v>
      </c>
      <c r="BD75" s="3" t="s">
        <v>71</v>
      </c>
      <c r="BE75" s="3" t="s">
        <v>71</v>
      </c>
      <c r="BF75" s="3" t="s">
        <v>71</v>
      </c>
      <c r="BG75" s="3" t="s">
        <v>71</v>
      </c>
      <c r="BH75" s="3" t="s">
        <v>71</v>
      </c>
      <c r="BI75" s="3" t="s">
        <v>71</v>
      </c>
      <c r="BJ75" s="3" t="s">
        <v>71</v>
      </c>
      <c r="BK75" s="3" t="s">
        <v>71</v>
      </c>
      <c r="BL75" s="3" t="s">
        <v>71</v>
      </c>
      <c r="BM75" s="3" t="s">
        <v>46</v>
      </c>
      <c r="BN75" s="3" t="s">
        <v>46</v>
      </c>
      <c r="BO75" s="3" t="s">
        <v>71</v>
      </c>
      <c r="BP75" s="3" t="s">
        <v>71</v>
      </c>
      <c r="BQ75" s="3" t="s">
        <v>71</v>
      </c>
      <c r="BR75" s="3" t="s">
        <v>71</v>
      </c>
      <c r="BS75" s="3" cm="1">
        <f t="array" ref="BS75" xml:space="preserve"> 5 * (SUMPRODUCT( (M$6:V$6=1)*((M75:V75="Y") + (M75:V75="N")) * 2 ) +SUMPRODUCT( (M$6:V$6=2) * ((M75:V75="Y") + (M75:V75="N")) * 1 ) + SUMPRODUCT( (M$6:V$6=3)*((M75:V75="Y")+(M75:V75="N"))*1 ) +SUMPRODUCT( (M$6:V$6=4 ) * ((M75:V75="Y") + (M75:V75="N")) * 1 )+SUMPRODUCT( (M$6:V$6=5) * ((M75:V75="Y")+(M75:V75="N")) * 2 ))+1*(SUMPRODUCT( (X$6:BQ$6=1) * ((X75:BQ75="Y") + (X75:BQ75="N")) * 2 ) +SUMPRODUCT( (X$6:BQ$6=2 ) * ((X75:BQ75="Y") + (X75:BQ75="N")) * 1 ) +SUMPRODUCT( (X$6:BQ$6=3) * ((X75:BQ75="Y") + (X75:BQ75="N")) * 1 ) +SUMPRODUCT( (X$6:BQ$6=4) * ((X75:BQ75="Y") + (X75:BQ75="N")) * 1 ) + SUMPRODUCT( (X$6:BQ$6=5) * ((X75:BQ75="Y") + (X75:BQ75="N")) * 2 ))</f>
        <v>104</v>
      </c>
      <c r="BT75" s="3" cm="1">
        <f t="array" ref="BT75" xml:space="preserve"> 5 * (SUMPRODUCT( (M$6:V$6=1) * (M75:V75="Y") * 2 ) + SUMPRODUCT( (M$6:V$6=2) * (M75:V75="Y") * 1 ) +SUMPRODUCT( (M$6:V$6=3) * (M75:V75="Y") * 1 ) + SUMPRODUCT( (M$6:V$6=4) * (M75:V75="N") * 1 ) +SUMPRODUCT( (M$6:V$6=5) * (M75:V75="N") * 2 ))
+ (SUMPRODUCT( (X$6:BQ$6=1) * (X75:BQ75="Y") * 2 ) +SUMPRODUCT( (X$6:BQ$6=2) * (X75:BQ75="Y") * 1 ) +SUMPRODUCT( (X$6:BQ$6=3) * (X75:BQ75="Y") * 1 ) +SUMPRODUCT( (X$6:BQ$6=4) * (X75:BQ75="N") * 1 ) +SUMPRODUCT( (X$6:BQ$6=5) * (X75:BQ75="N") * 2 ))</f>
        <v>21</v>
      </c>
      <c r="BU75" s="3">
        <f t="shared" si="14"/>
        <v>0</v>
      </c>
      <c r="BV75" s="3">
        <f t="shared" si="11"/>
        <v>1</v>
      </c>
      <c r="BX75" s="3">
        <f xml:space="preserve"> 5 * (SUMPRODUCT( (M$6:N$6=1)*((M75:N75="Y") + (M75:N75="N")) * 2 ) +SUMPRODUCT( (M$6:N$6=2) * ((M75:N75="Y") + (M75:N75="N")) * 1 ) + SUMPRODUCT( (M$6:N$6=3)*((M75:N75="Y")+(M75:N75="N"))*1 ) +SUMPRODUCT( (M$6:N$6=4 ) * ((M75:N75="Y") + (M75:N75="N")) * 1 )+SUMPRODUCT( (M$6:N$6=5) * ((M75:N75="Y")+(M75:N75="N")) * 2 ))+1*(SUMPRODUCT( (X$6:AC$6=1) * ((X75:AC75="Y") + (X75:AC75="N")) * 2 ) +SUMPRODUCT( (X$6:AC$6=2 ) * ((X75:AC75="Y") + (X75:AC75="N")) * 1 ) +SUMPRODUCT( (X$6:AC$6=3) * ((X75:AC75="Y") + (X75:AC75="N")) * 1 ) +SUMPRODUCT( (X$6:AC$6=4) * ((X75:AC75="Y") + (X75:AC75="N")) * 1 ) + SUMPRODUCT( (X$6:AC$6=5) * ((X75:AC75="Y") + (X75:AC75="N")) * 2 ))</f>
        <v>17</v>
      </c>
      <c r="BY75" s="3">
        <f xml:space="preserve"> 5 * (SUMPRODUCT( (M$6:N$6=1) * (M75:N75="Y") * 2 ) + SUMPRODUCT( (M$6:N$6=2) * (M75:N75="Y") * 1 ) +SUMPRODUCT( (M$6:N$6=3) * (M75:N75="Y") * 1 ) + SUMPRODUCT( (M$6:N$6=4) * (M75:N75="N") * 1 ) +SUMPRODUCT( (M$6:N$6=5) * (M75:N75="N") * 2 ))
+ (SUMPRODUCT( (X$6:AC$6=1) * (X75:AC75="Y") * 2 ) +SUMPRODUCT( (X$6:AC$6=2) * (X75:AC75="Y") * 1 ) +SUMPRODUCT( (X$6:AC$6=3) * (X75:AC75="Y") * 1 ) +SUMPRODUCT( (X$6:AC$6=4) * (X75:AC75="N") * 1 ) +SUMPRODUCT( (X$6:AC$6=5) * (X75:AC75="N") * 2 ))</f>
        <v>0</v>
      </c>
      <c r="BZ75" s="3">
        <f>COUNTA(M75:N75)+COUNTA(X75:AC75)</f>
        <v>8</v>
      </c>
      <c r="CA75" s="3">
        <f xml:space="preserve"> 5 * (SUMPRODUCT( (O$6:R$6=1)*((O75:R75="Y") + (O75:R75="N")) * 2 ) +SUMPRODUCT( (O$6:R$6=2) * ((O75:R75="Y") + (O75:R75="N")) * 1 ) + SUMPRODUCT( (O$6:R$6=3)*((O75:R75="Y")+(O75:R75="N"))*1 ) +SUMPRODUCT( (O$6:R$6=4 ) * ((O75:R75="Y") + (O75:R75="N")) * 1 )+SUMPRODUCT( (O$6:R$6=5) * ((O75:R75="Y")+(O75:R75="N")) * 2 ))
+1*(SUMPRODUCT( (AD$6:AQ$6=1) * ((AD75:AQ75="Y") + (AD75:AQ75="N")) * 2 ) +SUMPRODUCT( (AD$6:AQ$6=2 ) * ((AD75:AQ75="Y") + (AD75:AQ75="N")) * 1 ) +SUMPRODUCT( (AD$6:AQ$6=3) * ((AD75:AQ75="Y") + (AD75:AQ75="N")) * 1 ) +SUMPRODUCT( (AD$6:AQ$6=4) * ((AD75:AQ75="Y") + (AD75:AQ75="N")) * 1 ) + SUMPRODUCT( (AD$6:AQ$6=5) * ((AD75:AQ75="Y") + (AD75:AQ75="N")) * 2 ))</f>
        <v>40</v>
      </c>
      <c r="CB75" s="3">
        <f xml:space="preserve"> 5 * (SUMPRODUCT( (O$6:R$6=1) * (O75:R75="Y") * 2 ) + SUMPRODUCT( (O$6:R$6=2) * (O75:R75="Y") * 1 ) +SUMPRODUCT( (O$6:R$6=3) * (O75:R75="Y") * 1 ) + SUMPRODUCT( (O$6:R$6=4) * (O75:R75="N") * 1 ) +SUMPRODUCT( (O$6:R$6=5) * (O75:R75="N") * 2 ))
+ (SUMPRODUCT( (AD$6:AQ$6=1) * (AD75:AQ75="Y") * 2 ) +SUMPRODUCT( (AD$6:AQ$6=2) * (AD75:AQ75="Y") * 1 ) +SUMPRODUCT( (AD$6:AQ$6=3) * (AD75:AQ75="Y") * 1 ) +SUMPRODUCT( (AD$6:AQ$6=4) * (AD75:AQ75="N") * 1 ) +SUMPRODUCT( (AD$6:AQ$6=5) * (AD75:AQ75="N") * 2 ))</f>
        <v>15</v>
      </c>
      <c r="CC75" s="3">
        <f>COUNTA(O75:R75)+COUNTA(AD75:AQ75)</f>
        <v>18</v>
      </c>
      <c r="CD75" s="3">
        <f>1*(SUMPRODUCT( (AR$6:AY$6=1) * ((AR75:AY75="Y") + (AR75:AY75="N")) * 2 ) +SUMPRODUCT( (AR$6:AY$6=2 ) * ((AR75:AY75="Y") + (AR75:AY75="N")) * 1 ) +SUMPRODUCT( (AR$6:AY$6=3) * ((AR75:AY75="Y") + (AR75:AY75="N")) * 1 ) +SUMPRODUCT( (AR$6:AY$6=4) * ((AR75:AY75="Y") + (AR75:AY75="N")) * 1 ) + SUMPRODUCT( (AR$6:AY$6=5) * ((AR75:AY75="Y") + (AR75:AY75="N")) * 2 ))</f>
        <v>8</v>
      </c>
      <c r="CE75" s="3">
        <f>(SUMPRODUCT( (AR$6:AY$6=1) * (AR75:AY75="Y") * 2 ) +SUMPRODUCT( (AR$6:AY$6=2) * (AR75:AY75="Y") * 1 ) +SUMPRODUCT( (AR$6:AY$6=3) * (AR75:AY75="Y") * 1 ) +SUMPRODUCT( (AR$6:AY$6=4) * (AR75:AY75="N") * 1 ) +SUMPRODUCT( (AR$6:AY$6=5) * (AR75:AY75="N") * 2 ))</f>
        <v>3</v>
      </c>
      <c r="CF75" s="3">
        <f>COUNTA(AR75:AY75)</f>
        <v>8</v>
      </c>
      <c r="CG75" s="3" cm="1">
        <f t="array" ref="CG75">5*(SUMPRODUCT((S$6=1)*((S75="Y")+(S75="N"))*2)+SUMPRODUCT((S$6=2)*((S75="Y")+(S75="N"))*1)+SUMPRODUCT((S$6=3)*((S75="Y")+(S75="N"))*1)+SUMPRODUCT((S$6=4)*((S75="Y")+(S75="N"))*1)+SUMPRODUCT((S$6=5)*((S75="Y")+(S75="N"))*2))+1*(SUMPRODUCT((AZ$6:BI$6=1)*((AZ75:BI75="Y")+(AZ75:BI75="N"))*2)+SUMPRODUCT((AZ$6:BI$6=2)*((AZ75:BI75="Y")+(AZ75:BI75="N"))*1)+SUMPRODUCT((AZ$6:BI$6=3)*((AZ75:BI75="Y")+(AZ75:BI75="N"))*1)+SUMPRODUCT((AZ$6:BI$6=4)*((AZ75:BI75="Y")+(AZ75:BI75="N"))*1)+SUMPRODUCT((AZ$6:BI$6=5)*((AZ75:BI75="Y")+(AZ75:BI75="N"))*2))</f>
        <v>15</v>
      </c>
      <c r="CH75" s="3" cm="1">
        <f t="array" ref="CH75">5*(SUMPRODUCT((S$6=1)*(S75="Y")*2)+SUMPRODUCT((S$6=2)*(S75="Y")*1)+SUMPRODUCT((S$6=3)*(S75="Y")*1)+SUMPRODUCT((S$6=4)*(S75="N")*1)+SUMPRODUCT((S$6=5)*(S75="N")*2))+(SUMPRODUCT((AZ$6:BI$6=1)*(AZ75:BI75="Y")*2)+SUMPRODUCT((AZ$6:BI$6=2)*(AZ75:BI75="Y")*1)+SUMPRODUCT((AZ$6:BI$6=3)*(AZ75:BI75="Y")*1)+SUMPRODUCT((AZ$6:BI$6=4)*(AZ75:BI75="N")*1)+SUMPRODUCT((AZ$6:BI$6=5)*(AZ75:BI75="N")*2))</f>
        <v>1</v>
      </c>
      <c r="CI75" s="3">
        <f>COUNTA(S75)+COUNTA(AZ75:BI75)</f>
        <v>11</v>
      </c>
      <c r="CJ75" s="3" cm="1">
        <f t="array" ref="CJ75">5*(SUMPRODUCT((T$6:V$6=1)*((T75:V75="Y")+(T75:V75="N"))*2)+SUMPRODUCT((T$6:V$6=2)*((T75:V75="Y")+(T75:V75="N"))*1)+SUMPRODUCT((T$6:V$6=3)*((T75:V75="Y")+(T75:V75="N"))*1)+SUMPRODUCT((T$6:V$6=4)*((T75:V75="Y")+(T75:V75="N"))*1)+SUMPRODUCT((T$6:V$6=5)*((T75:V75="Y")+(T75:V75="N"))*2))+1*(SUMPRODUCT((BJ$6:BQ$6=1)*((BJ75:BQ75="Y")+(BJ75:BQ75="N"))*2)+SUMPRODUCT((BJ$6:BQ$6=2)*((BJ75:BQ75="Y")+(BJ75:BQ75="N"))*1)+SUMPRODUCT((BJ$6:BQ$6=3)*((BJ75:BQ75="Y")+(BJ75:BQ75="N"))*1)+SUMPRODUCT((BJ$6:BQ$6=4)*((BJ75:BQ75="Y")+(BJ75:BQ75="N"))*1)+SUMPRODUCT((BJ$6:BQ$6=5)*((BJ75:BQ75="Y")+(BJ75:BQ75="N"))*2))</f>
        <v>24</v>
      </c>
      <c r="CK75" s="3" cm="1">
        <f t="array" ref="CK75">5*(SUMPRODUCT((T$6:V$6=1)*(T75:V75="Y")*2)+SUMPRODUCT((T$6:V$6=2)*(T75:V75="Y")*1)+SUMPRODUCT((T$6:V$6=3)*(T75:V75="Y")*1)+SUMPRODUCT((T$6:V$6=4)*(T75:V75="N")*1)+SUMPRODUCT((T$6:V$6=5)*(T75:V75="N")*2))+(SUMPRODUCT((BJ$6:BQ$6=1)*(BJ75:BQ75="Y")*2)+SUMPRODUCT((BJ$6:BQ$6=2)*(BJ75:BQ75="Y")*1)+SUMPRODUCT((BJ$6:BQ$6=3)*(BJ75:BQ75="Y")*1)+SUMPRODUCT((BJ$6:BQ$6=4)*(BJ75:BQ75="N")*1)+SUMPRODUCT((BJ$6:BQ$6=5)*(BJ75:BQ75="N")*2))</f>
        <v>2</v>
      </c>
      <c r="CL75" s="3">
        <f t="shared" si="15"/>
        <v>11</v>
      </c>
      <c r="CM75" s="19" t="e">
        <f>SUM(COUNTIF(M75, $H$128)*$H$137)+(COUNTIF(M75, $H$129)*$H$137)+(COUNTIF(#REF!, $H$128)*$H$135)+(COUNTIF(#REF!, $H$129)*$H$135)</f>
        <v>#REF!</v>
      </c>
      <c r="CN75" s="19" t="e">
        <f>SUM(COUNTIF(M75, $H$128)*$H$137)+(COUNTIF(#REF!, $H$128)*$H$135)</f>
        <v>#REF!</v>
      </c>
      <c r="CO75" s="19">
        <f>COUNTA(M75)+COUNTA(#REF!)</f>
        <v>2</v>
      </c>
      <c r="CP75" s="19" t="e">
        <f>SUM(COUNTIF(M75, $H$128)*$H$137)+(COUNTIF(M75, $H$129)*$H$137)+(COUNTIF(#REF!, $H$128)*$H$135)+(COUNTIF(#REF!, $H$129)*$H$135)</f>
        <v>#REF!</v>
      </c>
      <c r="CQ75" s="19" t="e">
        <f>SUM(COUNTIF(M75, $H$128)*$H$137)+(COUNTIF(#REF!, $H$128)*$H$135)</f>
        <v>#REF!</v>
      </c>
      <c r="CR75" s="19">
        <f>COUNTA(M75)+COUNTA(#REF!)</f>
        <v>2</v>
      </c>
    </row>
    <row r="76" spans="1:96" ht="15.75" customHeight="1" thickBot="1" x14ac:dyDescent="0.25">
      <c r="A76" s="14">
        <f t="shared" si="10"/>
        <v>5</v>
      </c>
      <c r="B76" s="14">
        <f t="shared" si="16"/>
        <v>0</v>
      </c>
      <c r="C76" s="14">
        <f t="shared" si="17"/>
        <v>3.5714285714285712</v>
      </c>
      <c r="D76" s="14">
        <f t="shared" si="18"/>
        <v>0</v>
      </c>
      <c r="E76" s="14">
        <f t="shared" si="12"/>
        <v>7.1428571428571423</v>
      </c>
      <c r="F76" s="14">
        <f t="shared" si="13"/>
        <v>11.111111111111111</v>
      </c>
      <c r="G76" s="14"/>
      <c r="H76" s="3" t="s">
        <v>41</v>
      </c>
      <c r="I76" s="3" t="s">
        <v>201</v>
      </c>
      <c r="J76" s="3" t="s">
        <v>48</v>
      </c>
      <c r="K76" s="17" t="s">
        <v>129</v>
      </c>
      <c r="L76" s="18" t="s">
        <v>176</v>
      </c>
      <c r="M76" s="3" t="s">
        <v>58</v>
      </c>
      <c r="N76" s="3" t="s">
        <v>71</v>
      </c>
      <c r="O76" s="3" t="s">
        <v>71</v>
      </c>
      <c r="P76" s="3" t="s">
        <v>58</v>
      </c>
      <c r="Q76" s="3" t="s">
        <v>71</v>
      </c>
      <c r="R76" s="3" t="s">
        <v>71</v>
      </c>
      <c r="S76" s="3" t="s">
        <v>71</v>
      </c>
      <c r="T76" s="3" t="s">
        <v>58</v>
      </c>
      <c r="U76" s="3" t="s">
        <v>71</v>
      </c>
      <c r="V76" s="3" t="s">
        <v>71</v>
      </c>
      <c r="W76" s="3" t="s">
        <v>71</v>
      </c>
      <c r="X76" s="3" t="s">
        <v>71</v>
      </c>
      <c r="Y76" s="3" t="s">
        <v>71</v>
      </c>
      <c r="Z76" s="3" t="s">
        <v>71</v>
      </c>
      <c r="AA76" s="3" t="s">
        <v>71</v>
      </c>
      <c r="AB76" s="3" t="s">
        <v>71</v>
      </c>
      <c r="AC76" s="3" t="s">
        <v>71</v>
      </c>
      <c r="AD76" s="3" t="s">
        <v>71</v>
      </c>
      <c r="AE76" s="3" t="s">
        <v>46</v>
      </c>
      <c r="AF76" s="3" t="s">
        <v>71</v>
      </c>
      <c r="AG76" s="3" t="s">
        <v>71</v>
      </c>
      <c r="AH76" s="3" t="s">
        <v>58</v>
      </c>
      <c r="AI76" s="3" t="s">
        <v>71</v>
      </c>
      <c r="AJ76" s="3" t="s">
        <v>71</v>
      </c>
      <c r="AK76" s="3" t="s">
        <v>58</v>
      </c>
      <c r="AL76" s="3" t="s">
        <v>71</v>
      </c>
      <c r="AM76" s="3" t="s">
        <v>71</v>
      </c>
      <c r="AN76" s="3" t="s">
        <v>71</v>
      </c>
      <c r="AO76" s="3" t="s">
        <v>71</v>
      </c>
      <c r="AP76" s="3" t="s">
        <v>71</v>
      </c>
      <c r="AQ76" s="3" t="s">
        <v>71</v>
      </c>
      <c r="AR76" s="3" t="s">
        <v>71</v>
      </c>
      <c r="AS76" s="3" t="s">
        <v>71</v>
      </c>
      <c r="AT76" s="3" t="s">
        <v>71</v>
      </c>
      <c r="AU76" s="3" t="s">
        <v>71</v>
      </c>
      <c r="AV76" s="3" t="s">
        <v>71</v>
      </c>
      <c r="AW76" s="3" t="s">
        <v>71</v>
      </c>
      <c r="AX76" s="3" t="s">
        <v>71</v>
      </c>
      <c r="AY76" s="3" t="s">
        <v>71</v>
      </c>
      <c r="AZ76" s="3" t="s">
        <v>71</v>
      </c>
      <c r="BA76" s="3" t="s">
        <v>58</v>
      </c>
      <c r="BB76" s="3" t="s">
        <v>46</v>
      </c>
      <c r="BC76" s="3" t="s">
        <v>71</v>
      </c>
      <c r="BD76" s="3" t="s">
        <v>71</v>
      </c>
      <c r="BE76" s="3" t="s">
        <v>71</v>
      </c>
      <c r="BF76" s="3" t="s">
        <v>71</v>
      </c>
      <c r="BG76" s="3" t="s">
        <v>71</v>
      </c>
      <c r="BH76" s="3" t="s">
        <v>71</v>
      </c>
      <c r="BI76" s="3" t="s">
        <v>71</v>
      </c>
      <c r="BJ76" s="3" t="s">
        <v>58</v>
      </c>
      <c r="BK76" s="3" t="s">
        <v>71</v>
      </c>
      <c r="BL76" s="3" t="s">
        <v>71</v>
      </c>
      <c r="BM76" s="3" t="s">
        <v>46</v>
      </c>
      <c r="BN76" s="3" t="s">
        <v>46</v>
      </c>
      <c r="BO76" s="3" t="s">
        <v>71</v>
      </c>
      <c r="BP76" s="3" t="s">
        <v>71</v>
      </c>
      <c r="BQ76" s="3" t="s">
        <v>71</v>
      </c>
      <c r="BR76" s="3" t="s">
        <v>71</v>
      </c>
      <c r="BS76" s="3" cm="1">
        <f t="array" ref="BS76" xml:space="preserve"> 5 * (SUMPRODUCT( (M$6:V$6=1)*((M76:V76="Y") + (M76:V76="N")) * 2 ) +SUMPRODUCT( (M$6:V$6=2) * ((M76:V76="Y") + (M76:V76="N")) * 1 ) + SUMPRODUCT( (M$6:V$6=3)*((M76:V76="Y")+(M76:V76="N"))*1 ) +SUMPRODUCT( (M$6:V$6=4 ) * ((M76:V76="Y") + (M76:V76="N")) * 1 )+SUMPRODUCT( (M$6:V$6=5) * ((M76:V76="Y")+(M76:V76="N")) * 2 ))+1*(SUMPRODUCT( (X$6:BQ$6=1) * ((X76:BQ76="Y") + (X76:BQ76="N")) * 2 ) +SUMPRODUCT( (X$6:BQ$6=2 ) * ((X76:BQ76="Y") + (X76:BQ76="N")) * 1 ) +SUMPRODUCT( (X$6:BQ$6=3) * ((X76:BQ76="Y") + (X76:BQ76="N")) * 1 ) +SUMPRODUCT( (X$6:BQ$6=4) * ((X76:BQ76="Y") + (X76:BQ76="N")) * 1 ) + SUMPRODUCT( (X$6:BQ$6=5) * ((X76:BQ76="Y") + (X76:BQ76="N")) * 2 ))</f>
        <v>80</v>
      </c>
      <c r="BT76" s="3" cm="1">
        <f t="array" ref="BT76" xml:space="preserve"> 5 * (SUMPRODUCT( (M$6:V$6=1) * (M76:V76="Y") * 2 ) + SUMPRODUCT( (M$6:V$6=2) * (M76:V76="Y") * 1 ) +SUMPRODUCT( (M$6:V$6=3) * (M76:V76="Y") * 1 ) + SUMPRODUCT( (M$6:V$6=4) * (M76:V76="N") * 1 ) +SUMPRODUCT( (M$6:V$6=5) * (M76:V76="N") * 2 ))
+ (SUMPRODUCT( (X$6:BQ$6=1) * (X76:BQ76="Y") * 2 ) +SUMPRODUCT( (X$6:BQ$6=2) * (X76:BQ76="Y") * 1 ) +SUMPRODUCT( (X$6:BQ$6=3) * (X76:BQ76="Y") * 1 ) +SUMPRODUCT( (X$6:BQ$6=4) * (X76:BQ76="N") * 1 ) +SUMPRODUCT( (X$6:BQ$6=5) * (X76:BQ76="N") * 2 ))</f>
        <v>4</v>
      </c>
      <c r="BU76" s="3">
        <f t="shared" si="14"/>
        <v>19</v>
      </c>
      <c r="BV76" s="3">
        <f t="shared" si="11"/>
        <v>1</v>
      </c>
      <c r="BX76" s="3">
        <f xml:space="preserve"> 5 * (SUMPRODUCT( (M$6:N$6=1)*((M76:N76="Y") + (M76:N76="N")) * 2 ) +SUMPRODUCT( (M$6:N$6=2) * ((M76:N76="Y") + (M76:N76="N")) * 1 ) + SUMPRODUCT( (M$6:N$6=3)*((M76:N76="Y")+(M76:N76="N"))*1 ) +SUMPRODUCT( (M$6:N$6=4 ) * ((M76:N76="Y") + (M76:N76="N")) * 1 )+SUMPRODUCT( (M$6:N$6=5) * ((M76:N76="Y")+(M76:N76="N")) * 2 ))+1*(SUMPRODUCT( (X$6:AC$6=1) * ((X76:AC76="Y") + (X76:AC76="N")) * 2 ) +SUMPRODUCT( (X$6:AC$6=2 ) * ((X76:AC76="Y") + (X76:AC76="N")) * 1 ) +SUMPRODUCT( (X$6:AC$6=3) * ((X76:AC76="Y") + (X76:AC76="N")) * 1 ) +SUMPRODUCT( (X$6:AC$6=4) * ((X76:AC76="Y") + (X76:AC76="N")) * 1 ) + SUMPRODUCT( (X$6:AC$6=5) * ((X76:AC76="Y") + (X76:AC76="N")) * 2 ))</f>
        <v>12</v>
      </c>
      <c r="BY76" s="3">
        <f xml:space="preserve"> 5 * (SUMPRODUCT( (M$6:N$6=1) * (M76:N76="Y") * 2 ) + SUMPRODUCT( (M$6:N$6=2) * (M76:N76="Y") * 1 ) +SUMPRODUCT( (M$6:N$6=3) * (M76:N76="Y") * 1 ) + SUMPRODUCT( (M$6:N$6=4) * (M76:N76="N") * 1 ) +SUMPRODUCT( (M$6:N$6=5) * (M76:N76="N") * 2 ))
+ (SUMPRODUCT( (X$6:AC$6=1) * (X76:AC76="Y") * 2 ) +SUMPRODUCT( (X$6:AC$6=2) * (X76:AC76="Y") * 1 ) +SUMPRODUCT( (X$6:AC$6=3) * (X76:AC76="Y") * 1 ) +SUMPRODUCT( (X$6:AC$6=4) * (X76:AC76="N") * 1 ) +SUMPRODUCT( (X$6:AC$6=5) * (X76:AC76="N") * 2 ))</f>
        <v>0</v>
      </c>
      <c r="BZ76" s="3">
        <f>COUNTA(M76:N76)+COUNTA(X76:AC76)</f>
        <v>8</v>
      </c>
      <c r="CA76" s="3">
        <f xml:space="preserve"> 5 * (SUMPRODUCT( (O$6:R$6=1)*((O76:R76="Y") + (O76:R76="N")) * 2 ) +SUMPRODUCT( (O$6:R$6=2) * ((O76:R76="Y") + (O76:R76="N")) * 1 ) + SUMPRODUCT( (O$6:R$6=3)*((O76:R76="Y")+(O76:R76="N"))*1 ) +SUMPRODUCT( (O$6:R$6=4 ) * ((O76:R76="Y") + (O76:R76="N")) * 1 )+SUMPRODUCT( (O$6:R$6=5) * ((O76:R76="Y")+(O76:R76="N")) * 2 ))
+1*(SUMPRODUCT( (AD$6:AQ$6=1) * ((AD76:AQ76="Y") + (AD76:AQ76="N")) * 2 ) +SUMPRODUCT( (AD$6:AQ$6=2 ) * ((AD76:AQ76="Y") + (AD76:AQ76="N")) * 1 ) +SUMPRODUCT( (AD$6:AQ$6=3) * ((AD76:AQ76="Y") + (AD76:AQ76="N")) * 1 ) +SUMPRODUCT( (AD$6:AQ$6=4) * ((AD76:AQ76="Y") + (AD76:AQ76="N")) * 1 ) + SUMPRODUCT( (AD$6:AQ$6=5) * ((AD76:AQ76="Y") + (AD76:AQ76="N")) * 2 ))</f>
        <v>28</v>
      </c>
      <c r="CB76" s="3">
        <f xml:space="preserve"> 5 * (SUMPRODUCT( (O$6:R$6=1) * (O76:R76="Y") * 2 ) + SUMPRODUCT( (O$6:R$6=2) * (O76:R76="Y") * 1 ) +SUMPRODUCT( (O$6:R$6=3) * (O76:R76="Y") * 1 ) + SUMPRODUCT( (O$6:R$6=4) * (O76:R76="N") * 1 ) +SUMPRODUCT( (O$6:R$6=5) * (O76:R76="N") * 2 ))
+ (SUMPRODUCT( (AD$6:AQ$6=1) * (AD76:AQ76="Y") * 2 ) +SUMPRODUCT( (AD$6:AQ$6=2) * (AD76:AQ76="Y") * 1 ) +SUMPRODUCT( (AD$6:AQ$6=3) * (AD76:AQ76="Y") * 1 ) +SUMPRODUCT( (AD$6:AQ$6=4) * (AD76:AQ76="N") * 1 ) +SUMPRODUCT( (AD$6:AQ$6=5) * (AD76:AQ76="N") * 2 ))</f>
        <v>1</v>
      </c>
      <c r="CC76" s="3">
        <f>COUNTA(O76:R76)+COUNTA(AD76:AQ76)</f>
        <v>18</v>
      </c>
      <c r="CD76" s="3">
        <f>1*(SUMPRODUCT( (AR$6:AY$6=1) * ((AR76:AY76="Y") + (AR76:AY76="N")) * 2 ) +SUMPRODUCT( (AR$6:AY$6=2 ) * ((AR76:AY76="Y") + (AR76:AY76="N")) * 1 ) +SUMPRODUCT( (AR$6:AY$6=3) * ((AR76:AY76="Y") + (AR76:AY76="N")) * 1 ) +SUMPRODUCT( (AR$6:AY$6=4) * ((AR76:AY76="Y") + (AR76:AY76="N")) * 1 ) + SUMPRODUCT( (AR$6:AY$6=5) * ((AR76:AY76="Y") + (AR76:AY76="N")) * 2 ))</f>
        <v>8</v>
      </c>
      <c r="CE76" s="3">
        <f>(SUMPRODUCT( (AR$6:AY$6=1) * (AR76:AY76="Y") * 2 ) +SUMPRODUCT( (AR$6:AY$6=2) * (AR76:AY76="Y") * 1 ) +SUMPRODUCT( (AR$6:AY$6=3) * (AR76:AY76="Y") * 1 ) +SUMPRODUCT( (AR$6:AY$6=4) * (AR76:AY76="N") * 1 ) +SUMPRODUCT( (AR$6:AY$6=5) * (AR76:AY76="N") * 2 ))</f>
        <v>0</v>
      </c>
      <c r="CF76" s="3">
        <f>COUNTA(AR76:AY76)</f>
        <v>8</v>
      </c>
      <c r="CG76" s="3" cm="1">
        <f t="array" ref="CG76">5*(SUMPRODUCT((S$6=1)*((S76="Y")+(S76="N"))*2)+SUMPRODUCT((S$6=2)*((S76="Y")+(S76="N"))*1)+SUMPRODUCT((S$6=3)*((S76="Y")+(S76="N"))*1)+SUMPRODUCT((S$6=4)*((S76="Y")+(S76="N"))*1)+SUMPRODUCT((S$6=5)*((S76="Y")+(S76="N"))*2))+1*(SUMPRODUCT((AZ$6:BI$6=1)*((AZ76:BI76="Y")+(AZ76:BI76="N"))*2)+SUMPRODUCT((AZ$6:BI$6=2)*((AZ76:BI76="Y")+(AZ76:BI76="N"))*1)+SUMPRODUCT((AZ$6:BI$6=3)*((AZ76:BI76="Y")+(AZ76:BI76="N"))*1)+SUMPRODUCT((AZ$6:BI$6=4)*((AZ76:BI76="Y")+(AZ76:BI76="N"))*1)+SUMPRODUCT((AZ$6:BI$6=5)*((AZ76:BI76="Y")+(AZ76:BI76="N"))*2))</f>
        <v>14</v>
      </c>
      <c r="CH76" s="3" cm="1">
        <f t="array" ref="CH76">5*(SUMPRODUCT((S$6=1)*(S76="Y")*2)+SUMPRODUCT((S$6=2)*(S76="Y")*1)+SUMPRODUCT((S$6=3)*(S76="Y")*1)+SUMPRODUCT((S$6=4)*(S76="N")*1)+SUMPRODUCT((S$6=5)*(S76="N")*2))+(SUMPRODUCT((AZ$6:BI$6=1)*(AZ76:BI76="Y")*2)+SUMPRODUCT((AZ$6:BI$6=2)*(AZ76:BI76="Y")*1)+SUMPRODUCT((AZ$6:BI$6=3)*(AZ76:BI76="Y")*1)+SUMPRODUCT((AZ$6:BI$6=4)*(AZ76:BI76="N")*1)+SUMPRODUCT((AZ$6:BI$6=5)*(AZ76:BI76="N")*2))</f>
        <v>1</v>
      </c>
      <c r="CI76" s="3">
        <f>COUNTA(S76)+COUNTA(AZ76:BI76)</f>
        <v>11</v>
      </c>
      <c r="CJ76" s="3" cm="1">
        <f t="array" ref="CJ76">5*(SUMPRODUCT((T$6:V$6=1)*((T76:V76="Y")+(T76:V76="N"))*2)+SUMPRODUCT((T$6:V$6=2)*((T76:V76="Y")+(T76:V76="N"))*1)+SUMPRODUCT((T$6:V$6=3)*((T76:V76="Y")+(T76:V76="N"))*1)+SUMPRODUCT((T$6:V$6=4)*((T76:V76="Y")+(T76:V76="N"))*1)+SUMPRODUCT((T$6:V$6=5)*((T76:V76="Y")+(T76:V76="N"))*2))+1*(SUMPRODUCT((BJ$6:BQ$6=1)*((BJ76:BQ76="Y")+(BJ76:BQ76="N"))*2)+SUMPRODUCT((BJ$6:BQ$6=2)*((BJ76:BQ76="Y")+(BJ76:BQ76="N"))*1)+SUMPRODUCT((BJ$6:BQ$6=3)*((BJ76:BQ76="Y")+(BJ76:BQ76="N"))*1)+SUMPRODUCT((BJ$6:BQ$6=4)*((BJ76:BQ76="Y")+(BJ76:BQ76="N"))*1)+SUMPRODUCT((BJ$6:BQ$6=5)*((BJ76:BQ76="Y")+(BJ76:BQ76="N"))*2))</f>
        <v>18</v>
      </c>
      <c r="CK76" s="3" cm="1">
        <f t="array" ref="CK76">5*(SUMPRODUCT((T$6:V$6=1)*(T76:V76="Y")*2)+SUMPRODUCT((T$6:V$6=2)*(T76:V76="Y")*1)+SUMPRODUCT((T$6:V$6=3)*(T76:V76="Y")*1)+SUMPRODUCT((T$6:V$6=4)*(T76:V76="N")*1)+SUMPRODUCT((T$6:V$6=5)*(T76:V76="N")*2))+(SUMPRODUCT((BJ$6:BQ$6=1)*(BJ76:BQ76="Y")*2)+SUMPRODUCT((BJ$6:BQ$6=2)*(BJ76:BQ76="Y")*1)+SUMPRODUCT((BJ$6:BQ$6=3)*(BJ76:BQ76="Y")*1)+SUMPRODUCT((BJ$6:BQ$6=4)*(BJ76:BQ76="N")*1)+SUMPRODUCT((BJ$6:BQ$6=5)*(BJ76:BQ76="N")*2))</f>
        <v>2</v>
      </c>
      <c r="CL76" s="3">
        <f t="shared" si="15"/>
        <v>11</v>
      </c>
      <c r="CM76" s="19" t="e">
        <f>SUM(COUNTIF(M76, $H$128)*$H$137)+(COUNTIF(M76, $H$129)*$H$137)+(COUNTIF(#REF!, $H$128)*$H$135)+(COUNTIF(#REF!, $H$129)*$H$135)</f>
        <v>#REF!</v>
      </c>
      <c r="CN76" s="19" t="e">
        <f>SUM(COUNTIF(M76, $H$128)*$H$137)+(COUNTIF(#REF!, $H$128)*$H$135)</f>
        <v>#REF!</v>
      </c>
      <c r="CO76" s="19">
        <f>COUNTA(M76)+COUNTA(#REF!)</f>
        <v>2</v>
      </c>
      <c r="CP76" s="19" t="e">
        <f>SUM(COUNTIF(M76, $H$128)*$H$137)+(COUNTIF(M76, $H$129)*$H$137)+(COUNTIF(#REF!, $H$128)*$H$135)+(COUNTIF(#REF!, $H$129)*$H$135)</f>
        <v>#REF!</v>
      </c>
      <c r="CQ76" s="19" t="e">
        <f>SUM(COUNTIF(M76, $H$128)*$H$137)+(COUNTIF(#REF!, $H$128)*$H$135)</f>
        <v>#REF!</v>
      </c>
      <c r="CR76" s="19">
        <f>COUNTA(M76)+COUNTA(#REF!)</f>
        <v>2</v>
      </c>
    </row>
    <row r="77" spans="1:96" ht="15.75" customHeight="1" thickBot="1" x14ac:dyDescent="0.25">
      <c r="A77" s="14">
        <f t="shared" si="10"/>
        <v>12.621359223300971</v>
      </c>
      <c r="B77" s="14">
        <f t="shared" si="16"/>
        <v>0</v>
      </c>
      <c r="C77" s="14">
        <f t="shared" si="17"/>
        <v>30</v>
      </c>
      <c r="D77" s="14">
        <f t="shared" si="18"/>
        <v>0</v>
      </c>
      <c r="E77" s="14">
        <f t="shared" si="12"/>
        <v>6.666666666666667</v>
      </c>
      <c r="F77" s="14">
        <f t="shared" si="13"/>
        <v>0</v>
      </c>
      <c r="G77" s="14"/>
      <c r="H77" s="3" t="s">
        <v>41</v>
      </c>
      <c r="I77" s="3" t="s">
        <v>202</v>
      </c>
      <c r="J77" s="3" t="s">
        <v>203</v>
      </c>
      <c r="K77" s="17" t="s">
        <v>204</v>
      </c>
      <c r="L77" s="18" t="s">
        <v>176</v>
      </c>
      <c r="M77" s="3" t="s">
        <v>71</v>
      </c>
      <c r="N77" s="3" t="s">
        <v>71</v>
      </c>
      <c r="O77" s="3" t="s">
        <v>71</v>
      </c>
      <c r="P77" s="3" t="s">
        <v>71</v>
      </c>
      <c r="Q77" s="3" t="s">
        <v>71</v>
      </c>
      <c r="R77" s="3" t="s">
        <v>71</v>
      </c>
      <c r="S77" s="3" t="s">
        <v>71</v>
      </c>
      <c r="T77" s="3" t="s">
        <v>71</v>
      </c>
      <c r="U77" s="3" t="s">
        <v>71</v>
      </c>
      <c r="V77" s="3" t="s">
        <v>71</v>
      </c>
      <c r="W77" s="3" t="s">
        <v>71</v>
      </c>
      <c r="X77" s="3" t="s">
        <v>71</v>
      </c>
      <c r="Y77" s="3" t="s">
        <v>71</v>
      </c>
      <c r="Z77" s="3" t="s">
        <v>71</v>
      </c>
      <c r="AA77" s="3" t="s">
        <v>71</v>
      </c>
      <c r="AB77" s="3" t="s">
        <v>71</v>
      </c>
      <c r="AC77" s="3" t="s">
        <v>71</v>
      </c>
      <c r="AD77" s="3" t="s">
        <v>71</v>
      </c>
      <c r="AE77" s="3" t="s">
        <v>71</v>
      </c>
      <c r="AF77" s="3" t="s">
        <v>71</v>
      </c>
      <c r="AG77" s="3" t="s">
        <v>71</v>
      </c>
      <c r="AH77" s="3" t="s">
        <v>71</v>
      </c>
      <c r="AI77" s="3" t="s">
        <v>71</v>
      </c>
      <c r="AJ77" s="3" t="s">
        <v>71</v>
      </c>
      <c r="AK77" s="3" t="s">
        <v>71</v>
      </c>
      <c r="AL77" s="3" t="s">
        <v>71</v>
      </c>
      <c r="AM77" s="3" t="s">
        <v>46</v>
      </c>
      <c r="AN77" s="3" t="s">
        <v>46</v>
      </c>
      <c r="AO77" s="3" t="s">
        <v>71</v>
      </c>
      <c r="AP77" s="3" t="s">
        <v>71</v>
      </c>
      <c r="AQ77" s="3" t="s">
        <v>71</v>
      </c>
      <c r="AR77" s="3" t="s">
        <v>71</v>
      </c>
      <c r="AS77" s="3" t="s">
        <v>71</v>
      </c>
      <c r="AT77" s="3" t="s">
        <v>71</v>
      </c>
      <c r="AU77" s="3" t="s">
        <v>71</v>
      </c>
      <c r="AV77" s="3" t="s">
        <v>71</v>
      </c>
      <c r="AW77" s="3" t="s">
        <v>71</v>
      </c>
      <c r="AX77" s="3" t="s">
        <v>71</v>
      </c>
      <c r="AY77" s="3" t="s">
        <v>71</v>
      </c>
      <c r="AZ77" s="3" t="s">
        <v>71</v>
      </c>
      <c r="BA77" s="3" t="s">
        <v>71</v>
      </c>
      <c r="BB77" s="3" t="s">
        <v>46</v>
      </c>
      <c r="BC77" s="3" t="s">
        <v>71</v>
      </c>
      <c r="BD77" s="3" t="s">
        <v>71</v>
      </c>
      <c r="BE77" s="3" t="s">
        <v>71</v>
      </c>
      <c r="BF77" s="3" t="s">
        <v>71</v>
      </c>
      <c r="BG77" s="3" t="s">
        <v>71</v>
      </c>
      <c r="BH77" s="3" t="s">
        <v>71</v>
      </c>
      <c r="BI77" s="3" t="s">
        <v>71</v>
      </c>
      <c r="BJ77" s="3" t="s">
        <v>71</v>
      </c>
      <c r="BK77" s="3" t="s">
        <v>58</v>
      </c>
      <c r="BL77" s="3" t="s">
        <v>71</v>
      </c>
      <c r="BM77" s="3" t="s">
        <v>71</v>
      </c>
      <c r="BN77" s="3" t="s">
        <v>71</v>
      </c>
      <c r="BO77" s="3" t="s">
        <v>71</v>
      </c>
      <c r="BP77" s="3" t="s">
        <v>71</v>
      </c>
      <c r="BQ77" s="3" t="s">
        <v>71</v>
      </c>
      <c r="BR77" s="3" t="s">
        <v>71</v>
      </c>
      <c r="BS77" s="3" cm="1">
        <f t="array" ref="BS77" xml:space="preserve"> 5 * (SUMPRODUCT( (M$6:V$6=1)*((M77:V77="Y") + (M77:V77="N")) * 2 ) +SUMPRODUCT( (M$6:V$6=2) * ((M77:V77="Y") + (M77:V77="N")) * 1 ) + SUMPRODUCT( (M$6:V$6=3)*((M77:V77="Y")+(M77:V77="N"))*1 ) +SUMPRODUCT( (M$6:V$6=4 ) * ((M77:V77="Y") + (M77:V77="N")) * 1 )+SUMPRODUCT( (M$6:V$6=5) * ((M77:V77="Y")+(M77:V77="N")) * 2 ))+1*(SUMPRODUCT( (X$6:BQ$6=1) * ((X77:BQ77="Y") + (X77:BQ77="N")) * 2 ) +SUMPRODUCT( (X$6:BQ$6=2 ) * ((X77:BQ77="Y") + (X77:BQ77="N")) * 1 ) +SUMPRODUCT( (X$6:BQ$6=3) * ((X77:BQ77="Y") + (X77:BQ77="N")) * 1 ) +SUMPRODUCT( (X$6:BQ$6=4) * ((X77:BQ77="Y") + (X77:BQ77="N")) * 1 ) + SUMPRODUCT( (X$6:BQ$6=5) * ((X77:BQ77="Y") + (X77:BQ77="N")) * 2 ))</f>
        <v>103</v>
      </c>
      <c r="BT77" s="3" cm="1">
        <f t="array" ref="BT77" xml:space="preserve"> 5 * (SUMPRODUCT( (M$6:V$6=1) * (M77:V77="Y") * 2 ) + SUMPRODUCT( (M$6:V$6=2) * (M77:V77="Y") * 1 ) +SUMPRODUCT( (M$6:V$6=3) * (M77:V77="Y") * 1 ) + SUMPRODUCT( (M$6:V$6=4) * (M77:V77="N") * 1 ) +SUMPRODUCT( (M$6:V$6=5) * (M77:V77="N") * 2 ))
+ (SUMPRODUCT( (X$6:BQ$6=1) * (X77:BQ77="Y") * 2 ) +SUMPRODUCT( (X$6:BQ$6=2) * (X77:BQ77="Y") * 1 ) +SUMPRODUCT( (X$6:BQ$6=3) * (X77:BQ77="Y") * 1 ) +SUMPRODUCT( (X$6:BQ$6=4) * (X77:BQ77="N") * 1 ) +SUMPRODUCT( (X$6:BQ$6=5) * (X77:BQ77="N") * 2 ))</f>
        <v>13</v>
      </c>
      <c r="BU77" s="3">
        <f t="shared" si="14"/>
        <v>1</v>
      </c>
      <c r="BV77" s="3">
        <f t="shared" si="11"/>
        <v>1</v>
      </c>
      <c r="BX77" s="3">
        <f xml:space="preserve"> 5 * (SUMPRODUCT( (M$6:N$6=1)*((M77:N77="Y") + (M77:N77="N")) * 2 ) +SUMPRODUCT( (M$6:N$6=2) * ((M77:N77="Y") + (M77:N77="N")) * 1 ) + SUMPRODUCT( (M$6:N$6=3)*((M77:N77="Y")+(M77:N77="N"))*1 ) +SUMPRODUCT( (M$6:N$6=4 ) * ((M77:N77="Y") + (M77:N77="N")) * 1 )+SUMPRODUCT( (M$6:N$6=5) * ((M77:N77="Y")+(M77:N77="N")) * 2 ))+1*(SUMPRODUCT( (X$6:AC$6=1) * ((X77:AC77="Y") + (X77:AC77="N")) * 2 ) +SUMPRODUCT( (X$6:AC$6=2 ) * ((X77:AC77="Y") + (X77:AC77="N")) * 1 ) +SUMPRODUCT( (X$6:AC$6=3) * ((X77:AC77="Y") + (X77:AC77="N")) * 1 ) +SUMPRODUCT( (X$6:AC$6=4) * ((X77:AC77="Y") + (X77:AC77="N")) * 1 ) + SUMPRODUCT( (X$6:AC$6=5) * ((X77:AC77="Y") + (X77:AC77="N")) * 2 ))</f>
        <v>17</v>
      </c>
      <c r="BY77" s="3">
        <f xml:space="preserve"> 5 * (SUMPRODUCT( (M$6:N$6=1) * (M77:N77="Y") * 2 ) + SUMPRODUCT( (M$6:N$6=2) * (M77:N77="Y") * 1 ) +SUMPRODUCT( (M$6:N$6=3) * (M77:N77="Y") * 1 ) + SUMPRODUCT( (M$6:N$6=4) * (M77:N77="N") * 1 ) +SUMPRODUCT( (M$6:N$6=5) * (M77:N77="N") * 2 ))
+ (SUMPRODUCT( (X$6:AC$6=1) * (X77:AC77="Y") * 2 ) +SUMPRODUCT( (X$6:AC$6=2) * (X77:AC77="Y") * 1 ) +SUMPRODUCT( (X$6:AC$6=3) * (X77:AC77="Y") * 1 ) +SUMPRODUCT( (X$6:AC$6=4) * (X77:AC77="N") * 1 ) +SUMPRODUCT( (X$6:AC$6=5) * (X77:AC77="N") * 2 ))</f>
        <v>0</v>
      </c>
      <c r="BZ77" s="3">
        <f>COUNTA(M77:N77)+COUNTA(X77:AC77)</f>
        <v>8</v>
      </c>
      <c r="CA77" s="3">
        <f xml:space="preserve"> 5 * (SUMPRODUCT( (O$6:R$6=1)*((O77:R77="Y") + (O77:R77="N")) * 2 ) +SUMPRODUCT( (O$6:R$6=2) * ((O77:R77="Y") + (O77:R77="N")) * 1 ) + SUMPRODUCT( (O$6:R$6=3)*((O77:R77="Y")+(O77:R77="N"))*1 ) +SUMPRODUCT( (O$6:R$6=4 ) * ((O77:R77="Y") + (O77:R77="N")) * 1 )+SUMPRODUCT( (O$6:R$6=5) * ((O77:R77="Y")+(O77:R77="N")) * 2 ))
+1*(SUMPRODUCT( (AD$6:AQ$6=1) * ((AD77:AQ77="Y") + (AD77:AQ77="N")) * 2 ) +SUMPRODUCT( (AD$6:AQ$6=2 ) * ((AD77:AQ77="Y") + (AD77:AQ77="N")) * 1 ) +SUMPRODUCT( (AD$6:AQ$6=3) * ((AD77:AQ77="Y") + (AD77:AQ77="N")) * 1 ) +SUMPRODUCT( (AD$6:AQ$6=4) * ((AD77:AQ77="Y") + (AD77:AQ77="N")) * 1 ) + SUMPRODUCT( (AD$6:AQ$6=5) * ((AD77:AQ77="Y") + (AD77:AQ77="N")) * 2 ))</f>
        <v>40</v>
      </c>
      <c r="CB77" s="3">
        <f xml:space="preserve"> 5 * (SUMPRODUCT( (O$6:R$6=1) * (O77:R77="Y") * 2 ) + SUMPRODUCT( (O$6:R$6=2) * (O77:R77="Y") * 1 ) +SUMPRODUCT( (O$6:R$6=3) * (O77:R77="Y") * 1 ) + SUMPRODUCT( (O$6:R$6=4) * (O77:R77="N") * 1 ) +SUMPRODUCT( (O$6:R$6=5) * (O77:R77="N") * 2 ))
+ (SUMPRODUCT( (AD$6:AQ$6=1) * (AD77:AQ77="Y") * 2 ) +SUMPRODUCT( (AD$6:AQ$6=2) * (AD77:AQ77="Y") * 1 ) +SUMPRODUCT( (AD$6:AQ$6=3) * (AD77:AQ77="Y") * 1 ) +SUMPRODUCT( (AD$6:AQ$6=4) * (AD77:AQ77="N") * 1 ) +SUMPRODUCT( (AD$6:AQ$6=5) * (AD77:AQ77="N") * 2 ))</f>
        <v>12</v>
      </c>
      <c r="CC77" s="3">
        <f>COUNTA(O77:R77)+COUNTA(AD77:AQ77)</f>
        <v>18</v>
      </c>
      <c r="CD77" s="3">
        <f>1*(SUMPRODUCT( (AR$6:AY$6=1) * ((AR77:AY77="Y") + (AR77:AY77="N")) * 2 ) +SUMPRODUCT( (AR$6:AY$6=2 ) * ((AR77:AY77="Y") + (AR77:AY77="N")) * 1 ) +SUMPRODUCT( (AR$6:AY$6=3) * ((AR77:AY77="Y") + (AR77:AY77="N")) * 1 ) +SUMPRODUCT( (AR$6:AY$6=4) * ((AR77:AY77="Y") + (AR77:AY77="N")) * 1 ) + SUMPRODUCT( (AR$6:AY$6=5) * ((AR77:AY77="Y") + (AR77:AY77="N")) * 2 ))</f>
        <v>8</v>
      </c>
      <c r="CE77" s="3">
        <f>(SUMPRODUCT( (AR$6:AY$6=1) * (AR77:AY77="Y") * 2 ) +SUMPRODUCT( (AR$6:AY$6=2) * (AR77:AY77="Y") * 1 ) +SUMPRODUCT( (AR$6:AY$6=3) * (AR77:AY77="Y") * 1 ) +SUMPRODUCT( (AR$6:AY$6=4) * (AR77:AY77="N") * 1 ) +SUMPRODUCT( (AR$6:AY$6=5) * (AR77:AY77="N") * 2 ))</f>
        <v>0</v>
      </c>
      <c r="CF77" s="3">
        <f>COUNTA(AR77:AY77)</f>
        <v>8</v>
      </c>
      <c r="CG77" s="3" cm="1">
        <f t="array" ref="CG77">5*(SUMPRODUCT((S$6=1)*((S77="Y")+(S77="N"))*2)+SUMPRODUCT((S$6=2)*((S77="Y")+(S77="N"))*1)+SUMPRODUCT((S$6=3)*((S77="Y")+(S77="N"))*1)+SUMPRODUCT((S$6=4)*((S77="Y")+(S77="N"))*1)+SUMPRODUCT((S$6=5)*((S77="Y")+(S77="N"))*2))+1*(SUMPRODUCT((AZ$6:BI$6=1)*((AZ77:BI77="Y")+(AZ77:BI77="N"))*2)+SUMPRODUCT((AZ$6:BI$6=2)*((AZ77:BI77="Y")+(AZ77:BI77="N"))*1)+SUMPRODUCT((AZ$6:BI$6=3)*((AZ77:BI77="Y")+(AZ77:BI77="N"))*1)+SUMPRODUCT((AZ$6:BI$6=4)*((AZ77:BI77="Y")+(AZ77:BI77="N"))*1)+SUMPRODUCT((AZ$6:BI$6=5)*((AZ77:BI77="Y")+(AZ77:BI77="N"))*2))</f>
        <v>15</v>
      </c>
      <c r="CH77" s="3" cm="1">
        <f t="array" ref="CH77">5*(SUMPRODUCT((S$6=1)*(S77="Y")*2)+SUMPRODUCT((S$6=2)*(S77="Y")*1)+SUMPRODUCT((S$6=3)*(S77="Y")*1)+SUMPRODUCT((S$6=4)*(S77="N")*1)+SUMPRODUCT((S$6=5)*(S77="N")*2))+(SUMPRODUCT((AZ$6:BI$6=1)*(AZ77:BI77="Y")*2)+SUMPRODUCT((AZ$6:BI$6=2)*(AZ77:BI77="Y")*1)+SUMPRODUCT((AZ$6:BI$6=3)*(AZ77:BI77="Y")*1)+SUMPRODUCT((AZ$6:BI$6=4)*(AZ77:BI77="N")*1)+SUMPRODUCT((AZ$6:BI$6=5)*(AZ77:BI77="N")*2))</f>
        <v>1</v>
      </c>
      <c r="CI77" s="3">
        <f>COUNTA(S77)+COUNTA(AZ77:BI77)</f>
        <v>11</v>
      </c>
      <c r="CJ77" s="3" cm="1">
        <f t="array" ref="CJ77">5*(SUMPRODUCT((T$6:V$6=1)*((T77:V77="Y")+(T77:V77="N"))*2)+SUMPRODUCT((T$6:V$6=2)*((T77:V77="Y")+(T77:V77="N"))*1)+SUMPRODUCT((T$6:V$6=3)*((T77:V77="Y")+(T77:V77="N"))*1)+SUMPRODUCT((T$6:V$6=4)*((T77:V77="Y")+(T77:V77="N"))*1)+SUMPRODUCT((T$6:V$6=5)*((T77:V77="Y")+(T77:V77="N"))*2))+1*(SUMPRODUCT((BJ$6:BQ$6=1)*((BJ77:BQ77="Y")+(BJ77:BQ77="N"))*2)+SUMPRODUCT((BJ$6:BQ$6=2)*((BJ77:BQ77="Y")+(BJ77:BQ77="N"))*1)+SUMPRODUCT((BJ$6:BQ$6=3)*((BJ77:BQ77="Y")+(BJ77:BQ77="N"))*1)+SUMPRODUCT((BJ$6:BQ$6=4)*((BJ77:BQ77="Y")+(BJ77:BQ77="N"))*1)+SUMPRODUCT((BJ$6:BQ$6=5)*((BJ77:BQ77="Y")+(BJ77:BQ77="N"))*2))</f>
        <v>23</v>
      </c>
      <c r="CK77" s="3" cm="1">
        <f t="array" ref="CK77">5*(SUMPRODUCT((T$6:V$6=1)*(T77:V77="Y")*2)+SUMPRODUCT((T$6:V$6=2)*(T77:V77="Y")*1)+SUMPRODUCT((T$6:V$6=3)*(T77:V77="Y")*1)+SUMPRODUCT((T$6:V$6=4)*(T77:V77="N")*1)+SUMPRODUCT((T$6:V$6=5)*(T77:V77="N")*2))+(SUMPRODUCT((BJ$6:BQ$6=1)*(BJ77:BQ77="Y")*2)+SUMPRODUCT((BJ$6:BQ$6=2)*(BJ77:BQ77="Y")*1)+SUMPRODUCT((BJ$6:BQ$6=3)*(BJ77:BQ77="Y")*1)+SUMPRODUCT((BJ$6:BQ$6=4)*(BJ77:BQ77="N")*1)+SUMPRODUCT((BJ$6:BQ$6=5)*(BJ77:BQ77="N")*2))</f>
        <v>0</v>
      </c>
      <c r="CL77" s="3">
        <f t="shared" si="15"/>
        <v>11</v>
      </c>
      <c r="CM77" s="19" t="e">
        <f>SUM(COUNTIF(M77, $H$128)*$H$137)+(COUNTIF(M77, $H$129)*$H$137)+(COUNTIF(#REF!, $H$128)*$H$135)+(COUNTIF(#REF!, $H$129)*$H$135)</f>
        <v>#REF!</v>
      </c>
      <c r="CN77" s="19" t="e">
        <f>SUM(COUNTIF(M77, $H$128)*$H$137)+(COUNTIF(#REF!, $H$128)*$H$135)</f>
        <v>#REF!</v>
      </c>
      <c r="CO77" s="19">
        <f>COUNTA(M77)+COUNTA(#REF!)</f>
        <v>2</v>
      </c>
      <c r="CP77" s="19" t="e">
        <f>SUM(COUNTIF(M77, $H$128)*$H$137)+(COUNTIF(M77, $H$129)*$H$137)+(COUNTIF(#REF!, $H$128)*$H$135)+(COUNTIF(#REF!, $H$129)*$H$135)</f>
        <v>#REF!</v>
      </c>
      <c r="CQ77" s="19" t="e">
        <f>SUM(COUNTIF(M77, $H$128)*$H$137)+(COUNTIF(#REF!, $H$128)*$H$135)</f>
        <v>#REF!</v>
      </c>
      <c r="CR77" s="19">
        <f>COUNTA(M77)+COUNTA(#REF!)</f>
        <v>2</v>
      </c>
    </row>
    <row r="78" spans="1:96" ht="15.75" customHeight="1" thickBot="1" x14ac:dyDescent="0.25">
      <c r="A78" s="14">
        <f t="shared" si="10"/>
        <v>9.9009900990099009</v>
      </c>
      <c r="B78" s="14">
        <f t="shared" si="16"/>
        <v>0</v>
      </c>
      <c r="C78" s="14">
        <f t="shared" si="17"/>
        <v>25</v>
      </c>
      <c r="D78" s="14">
        <f t="shared" si="18"/>
        <v>0</v>
      </c>
      <c r="E78" s="14">
        <f t="shared" si="12"/>
        <v>0</v>
      </c>
      <c r="F78" s="14">
        <f t="shared" si="13"/>
        <v>0</v>
      </c>
      <c r="G78" s="14"/>
      <c r="H78" s="3" t="s">
        <v>41</v>
      </c>
      <c r="I78" s="3" t="s">
        <v>205</v>
      </c>
      <c r="J78" s="3" t="s">
        <v>206</v>
      </c>
      <c r="K78" s="17" t="s">
        <v>207</v>
      </c>
      <c r="L78" s="18" t="s">
        <v>176</v>
      </c>
      <c r="M78" s="3" t="s">
        <v>71</v>
      </c>
      <c r="N78" s="3" t="s">
        <v>71</v>
      </c>
      <c r="O78" s="3" t="s">
        <v>71</v>
      </c>
      <c r="P78" s="3" t="s">
        <v>71</v>
      </c>
      <c r="Q78" s="3" t="s">
        <v>71</v>
      </c>
      <c r="R78" s="3" t="s">
        <v>71</v>
      </c>
      <c r="S78" s="3" t="s">
        <v>71</v>
      </c>
      <c r="T78" s="3" t="s">
        <v>71</v>
      </c>
      <c r="U78" s="3" t="s">
        <v>71</v>
      </c>
      <c r="V78" s="3" t="s">
        <v>71</v>
      </c>
      <c r="W78" s="3" t="s">
        <v>71</v>
      </c>
      <c r="X78" s="3" t="s">
        <v>71</v>
      </c>
      <c r="Y78" s="3" t="s">
        <v>71</v>
      </c>
      <c r="Z78" s="3" t="s">
        <v>71</v>
      </c>
      <c r="AA78" s="3" t="s">
        <v>71</v>
      </c>
      <c r="AB78" s="3" t="s">
        <v>71</v>
      </c>
      <c r="AC78" s="3" t="s">
        <v>71</v>
      </c>
      <c r="AD78" s="3" t="s">
        <v>71</v>
      </c>
      <c r="AE78" s="3" t="s">
        <v>71</v>
      </c>
      <c r="AF78" s="3" t="s">
        <v>71</v>
      </c>
      <c r="AG78" s="3" t="s">
        <v>71</v>
      </c>
      <c r="AH78" s="3" t="s">
        <v>71</v>
      </c>
      <c r="AI78" s="3" t="s">
        <v>71</v>
      </c>
      <c r="AJ78" s="3" t="s">
        <v>71</v>
      </c>
      <c r="AK78" s="3" t="s">
        <v>71</v>
      </c>
      <c r="AL78" s="3" t="s">
        <v>71</v>
      </c>
      <c r="AM78" s="3" t="s">
        <v>71</v>
      </c>
      <c r="AN78" s="3" t="s">
        <v>71</v>
      </c>
      <c r="AO78" s="3" t="s">
        <v>71</v>
      </c>
      <c r="AP78" s="3" t="s">
        <v>71</v>
      </c>
      <c r="AQ78" s="3" t="s">
        <v>71</v>
      </c>
      <c r="AR78" s="3" t="s">
        <v>71</v>
      </c>
      <c r="AS78" s="3" t="s">
        <v>71</v>
      </c>
      <c r="AT78" s="3" t="s">
        <v>71</v>
      </c>
      <c r="AU78" s="3" t="s">
        <v>58</v>
      </c>
      <c r="AV78" s="3" t="s">
        <v>71</v>
      </c>
      <c r="AW78" s="3" t="s">
        <v>71</v>
      </c>
      <c r="AX78" s="3" t="s">
        <v>71</v>
      </c>
      <c r="AY78" s="3" t="s">
        <v>58</v>
      </c>
      <c r="AZ78" s="3" t="s">
        <v>71</v>
      </c>
      <c r="BA78" s="3" t="s">
        <v>71</v>
      </c>
      <c r="BB78" s="3" t="s">
        <v>71</v>
      </c>
      <c r="BC78" s="3" t="s">
        <v>71</v>
      </c>
      <c r="BD78" s="3" t="s">
        <v>71</v>
      </c>
      <c r="BE78" s="3" t="s">
        <v>71</v>
      </c>
      <c r="BF78" s="3" t="s">
        <v>71</v>
      </c>
      <c r="BG78" s="3" t="s">
        <v>71</v>
      </c>
      <c r="BH78" s="3" t="s">
        <v>58</v>
      </c>
      <c r="BI78" s="3" t="s">
        <v>71</v>
      </c>
      <c r="BJ78" s="3" t="s">
        <v>71</v>
      </c>
      <c r="BK78" s="3" t="s">
        <v>71</v>
      </c>
      <c r="BL78" s="3" t="s">
        <v>71</v>
      </c>
      <c r="BM78" s="3" t="s">
        <v>71</v>
      </c>
      <c r="BN78" s="3" t="s">
        <v>71</v>
      </c>
      <c r="BO78" s="3" t="s">
        <v>71</v>
      </c>
      <c r="BP78" s="3" t="s">
        <v>71</v>
      </c>
      <c r="BQ78" s="3" t="s">
        <v>71</v>
      </c>
      <c r="BR78" s="3" t="s">
        <v>71</v>
      </c>
      <c r="BS78" s="3" cm="1">
        <f t="array" ref="BS78" xml:space="preserve"> 5 * (SUMPRODUCT( (M$6:V$6=1)*((M78:V78="Y") + (M78:V78="N")) * 2 ) +SUMPRODUCT( (M$6:V$6=2) * ((M78:V78="Y") + (M78:V78="N")) * 1 ) + SUMPRODUCT( (M$6:V$6=3)*((M78:V78="Y")+(M78:V78="N"))*1 ) +SUMPRODUCT( (M$6:V$6=4 ) * ((M78:V78="Y") + (M78:V78="N")) * 1 )+SUMPRODUCT( (M$6:V$6=5) * ((M78:V78="Y")+(M78:V78="N")) * 2 ))+1*(SUMPRODUCT( (X$6:BQ$6=1) * ((X78:BQ78="Y") + (X78:BQ78="N")) * 2 ) +SUMPRODUCT( (X$6:BQ$6=2 ) * ((X78:BQ78="Y") + (X78:BQ78="N")) * 1 ) +SUMPRODUCT( (X$6:BQ$6=3) * ((X78:BQ78="Y") + (X78:BQ78="N")) * 1 ) +SUMPRODUCT( (X$6:BQ$6=4) * ((X78:BQ78="Y") + (X78:BQ78="N")) * 1 ) + SUMPRODUCT( (X$6:BQ$6=5) * ((X78:BQ78="Y") + (X78:BQ78="N")) * 2 ))</f>
        <v>101</v>
      </c>
      <c r="BT78" s="3" cm="1">
        <f t="array" ref="BT78" xml:space="preserve"> 5 * (SUMPRODUCT( (M$6:V$6=1) * (M78:V78="Y") * 2 ) + SUMPRODUCT( (M$6:V$6=2) * (M78:V78="Y") * 1 ) +SUMPRODUCT( (M$6:V$6=3) * (M78:V78="Y") * 1 ) + SUMPRODUCT( (M$6:V$6=4) * (M78:V78="N") * 1 ) +SUMPRODUCT( (M$6:V$6=5) * (M78:V78="N") * 2 ))
+ (SUMPRODUCT( (X$6:BQ$6=1) * (X78:BQ78="Y") * 2 ) +SUMPRODUCT( (X$6:BQ$6=2) * (X78:BQ78="Y") * 1 ) +SUMPRODUCT( (X$6:BQ$6=3) * (X78:BQ78="Y") * 1 ) +SUMPRODUCT( (X$6:BQ$6=4) * (X78:BQ78="N") * 1 ) +SUMPRODUCT( (X$6:BQ$6=5) * (X78:BQ78="N") * 2 ))</f>
        <v>10</v>
      </c>
      <c r="BU78" s="3">
        <f t="shared" si="14"/>
        <v>3</v>
      </c>
      <c r="BV78" s="3">
        <f t="shared" si="11"/>
        <v>1</v>
      </c>
      <c r="BX78" s="3">
        <f xml:space="preserve"> 5 * (SUMPRODUCT( (M$6:N$6=1)*((M78:N78="Y") + (M78:N78="N")) * 2 ) +SUMPRODUCT( (M$6:N$6=2) * ((M78:N78="Y") + (M78:N78="N")) * 1 ) + SUMPRODUCT( (M$6:N$6=3)*((M78:N78="Y")+(M78:N78="N"))*1 ) +SUMPRODUCT( (M$6:N$6=4 ) * ((M78:N78="Y") + (M78:N78="N")) * 1 )+SUMPRODUCT( (M$6:N$6=5) * ((M78:N78="Y")+(M78:N78="N")) * 2 ))+1*(SUMPRODUCT( (X$6:AC$6=1) * ((X78:AC78="Y") + (X78:AC78="N")) * 2 ) +SUMPRODUCT( (X$6:AC$6=2 ) * ((X78:AC78="Y") + (X78:AC78="N")) * 1 ) +SUMPRODUCT( (X$6:AC$6=3) * ((X78:AC78="Y") + (X78:AC78="N")) * 1 ) +SUMPRODUCT( (X$6:AC$6=4) * ((X78:AC78="Y") + (X78:AC78="N")) * 1 ) + SUMPRODUCT( (X$6:AC$6=5) * ((X78:AC78="Y") + (X78:AC78="N")) * 2 ))</f>
        <v>17</v>
      </c>
      <c r="BY78" s="3">
        <f xml:space="preserve"> 5 * (SUMPRODUCT( (M$6:N$6=1) * (M78:N78="Y") * 2 ) + SUMPRODUCT( (M$6:N$6=2) * (M78:N78="Y") * 1 ) +SUMPRODUCT( (M$6:N$6=3) * (M78:N78="Y") * 1 ) + SUMPRODUCT( (M$6:N$6=4) * (M78:N78="N") * 1 ) +SUMPRODUCT( (M$6:N$6=5) * (M78:N78="N") * 2 ))
+ (SUMPRODUCT( (X$6:AC$6=1) * (X78:AC78="Y") * 2 ) +SUMPRODUCT( (X$6:AC$6=2) * (X78:AC78="Y") * 1 ) +SUMPRODUCT( (X$6:AC$6=3) * (X78:AC78="Y") * 1 ) +SUMPRODUCT( (X$6:AC$6=4) * (X78:AC78="N") * 1 ) +SUMPRODUCT( (X$6:AC$6=5) * (X78:AC78="N") * 2 ))</f>
        <v>0</v>
      </c>
      <c r="BZ78" s="3">
        <f>COUNTA(M78:N78)+COUNTA(X78:AC78)</f>
        <v>8</v>
      </c>
      <c r="CA78" s="3">
        <f xml:space="preserve"> 5 * (SUMPRODUCT( (O$6:R$6=1)*((O78:R78="Y") + (O78:R78="N")) * 2 ) +SUMPRODUCT( (O$6:R$6=2) * ((O78:R78="Y") + (O78:R78="N")) * 1 ) + SUMPRODUCT( (O$6:R$6=3)*((O78:R78="Y")+(O78:R78="N"))*1 ) +SUMPRODUCT( (O$6:R$6=4 ) * ((O78:R78="Y") + (O78:R78="N")) * 1 )+SUMPRODUCT( (O$6:R$6=5) * ((O78:R78="Y")+(O78:R78="N")) * 2 ))
+1*(SUMPRODUCT( (AD$6:AQ$6=1) * ((AD78:AQ78="Y") + (AD78:AQ78="N")) * 2 ) +SUMPRODUCT( (AD$6:AQ$6=2 ) * ((AD78:AQ78="Y") + (AD78:AQ78="N")) * 1 ) +SUMPRODUCT( (AD$6:AQ$6=3) * ((AD78:AQ78="Y") + (AD78:AQ78="N")) * 1 ) +SUMPRODUCT( (AD$6:AQ$6=4) * ((AD78:AQ78="Y") + (AD78:AQ78="N")) * 1 ) + SUMPRODUCT( (AD$6:AQ$6=5) * ((AD78:AQ78="Y") + (AD78:AQ78="N")) * 2 ))</f>
        <v>40</v>
      </c>
      <c r="CB78" s="3">
        <f xml:space="preserve"> 5 * (SUMPRODUCT( (O$6:R$6=1) * (O78:R78="Y") * 2 ) + SUMPRODUCT( (O$6:R$6=2) * (O78:R78="Y") * 1 ) +SUMPRODUCT( (O$6:R$6=3) * (O78:R78="Y") * 1 ) + SUMPRODUCT( (O$6:R$6=4) * (O78:R78="N") * 1 ) +SUMPRODUCT( (O$6:R$6=5) * (O78:R78="N") * 2 ))
+ (SUMPRODUCT( (AD$6:AQ$6=1) * (AD78:AQ78="Y") * 2 ) +SUMPRODUCT( (AD$6:AQ$6=2) * (AD78:AQ78="Y") * 1 ) +SUMPRODUCT( (AD$6:AQ$6=3) * (AD78:AQ78="Y") * 1 ) +SUMPRODUCT( (AD$6:AQ$6=4) * (AD78:AQ78="N") * 1 ) +SUMPRODUCT( (AD$6:AQ$6=5) * (AD78:AQ78="N") * 2 ))</f>
        <v>10</v>
      </c>
      <c r="CC78" s="3">
        <f>COUNTA(O78:R78)+COUNTA(AD78:AQ78)</f>
        <v>18</v>
      </c>
      <c r="CD78" s="3">
        <f>1*(SUMPRODUCT( (AR$6:AY$6=1) * ((AR78:AY78="Y") + (AR78:AY78="N")) * 2 ) +SUMPRODUCT( (AR$6:AY$6=2 ) * ((AR78:AY78="Y") + (AR78:AY78="N")) * 1 ) +SUMPRODUCT( (AR$6:AY$6=3) * ((AR78:AY78="Y") + (AR78:AY78="N")) * 1 ) +SUMPRODUCT( (AR$6:AY$6=4) * ((AR78:AY78="Y") + (AR78:AY78="N")) * 1 ) + SUMPRODUCT( (AR$6:AY$6=5) * ((AR78:AY78="Y") + (AR78:AY78="N")) * 2 ))</f>
        <v>6</v>
      </c>
      <c r="CE78" s="3">
        <f>(SUMPRODUCT( (AR$6:AY$6=1) * (AR78:AY78="Y") * 2 ) +SUMPRODUCT( (AR$6:AY$6=2) * (AR78:AY78="Y") * 1 ) +SUMPRODUCT( (AR$6:AY$6=3) * (AR78:AY78="Y") * 1 ) +SUMPRODUCT( (AR$6:AY$6=4) * (AR78:AY78="N") * 1 ) +SUMPRODUCT( (AR$6:AY$6=5) * (AR78:AY78="N") * 2 ))</f>
        <v>0</v>
      </c>
      <c r="CF78" s="3">
        <f>COUNTA(AR78:AY78)</f>
        <v>8</v>
      </c>
      <c r="CG78" s="3" cm="1">
        <f t="array" ref="CG78">5*(SUMPRODUCT((S$6=1)*((S78="Y")+(S78="N"))*2)+SUMPRODUCT((S$6=2)*((S78="Y")+(S78="N"))*1)+SUMPRODUCT((S$6=3)*((S78="Y")+(S78="N"))*1)+SUMPRODUCT((S$6=4)*((S78="Y")+(S78="N"))*1)+SUMPRODUCT((S$6=5)*((S78="Y")+(S78="N"))*2))+1*(SUMPRODUCT((AZ$6:BI$6=1)*((AZ78:BI78="Y")+(AZ78:BI78="N"))*2)+SUMPRODUCT((AZ$6:BI$6=2)*((AZ78:BI78="Y")+(AZ78:BI78="N"))*1)+SUMPRODUCT((AZ$6:BI$6=3)*((AZ78:BI78="Y")+(AZ78:BI78="N"))*1)+SUMPRODUCT((AZ$6:BI$6=4)*((AZ78:BI78="Y")+(AZ78:BI78="N"))*1)+SUMPRODUCT((AZ$6:BI$6=5)*((AZ78:BI78="Y")+(AZ78:BI78="N"))*2))</f>
        <v>14</v>
      </c>
      <c r="CH78" s="3" cm="1">
        <f t="array" ref="CH78">5*(SUMPRODUCT((S$6=1)*(S78="Y")*2)+SUMPRODUCT((S$6=2)*(S78="Y")*1)+SUMPRODUCT((S$6=3)*(S78="Y")*1)+SUMPRODUCT((S$6=4)*(S78="N")*1)+SUMPRODUCT((S$6=5)*(S78="N")*2))+(SUMPRODUCT((AZ$6:BI$6=1)*(AZ78:BI78="Y")*2)+SUMPRODUCT((AZ$6:BI$6=2)*(AZ78:BI78="Y")*1)+SUMPRODUCT((AZ$6:BI$6=3)*(AZ78:BI78="Y")*1)+SUMPRODUCT((AZ$6:BI$6=4)*(AZ78:BI78="N")*1)+SUMPRODUCT((AZ$6:BI$6=5)*(AZ78:BI78="N")*2))</f>
        <v>0</v>
      </c>
      <c r="CI78" s="3">
        <f>COUNTA(S78)+COUNTA(AZ78:BI78)</f>
        <v>11</v>
      </c>
      <c r="CJ78" s="3" cm="1">
        <f t="array" ref="CJ78">5*(SUMPRODUCT((T$6:V$6=1)*((T78:V78="Y")+(T78:V78="N"))*2)+SUMPRODUCT((T$6:V$6=2)*((T78:V78="Y")+(T78:V78="N"))*1)+SUMPRODUCT((T$6:V$6=3)*((T78:V78="Y")+(T78:V78="N"))*1)+SUMPRODUCT((T$6:V$6=4)*((T78:V78="Y")+(T78:V78="N"))*1)+SUMPRODUCT((T$6:V$6=5)*((T78:V78="Y")+(T78:V78="N"))*2))+1*(SUMPRODUCT((BJ$6:BQ$6=1)*((BJ78:BQ78="Y")+(BJ78:BQ78="N"))*2)+SUMPRODUCT((BJ$6:BQ$6=2)*((BJ78:BQ78="Y")+(BJ78:BQ78="N"))*1)+SUMPRODUCT((BJ$6:BQ$6=3)*((BJ78:BQ78="Y")+(BJ78:BQ78="N"))*1)+SUMPRODUCT((BJ$6:BQ$6=4)*((BJ78:BQ78="Y")+(BJ78:BQ78="N"))*1)+SUMPRODUCT((BJ$6:BQ$6=5)*((BJ78:BQ78="Y")+(BJ78:BQ78="N"))*2))</f>
        <v>24</v>
      </c>
      <c r="CK78" s="3" cm="1">
        <f t="array" ref="CK78">5*(SUMPRODUCT((T$6:V$6=1)*(T78:V78="Y")*2)+SUMPRODUCT((T$6:V$6=2)*(T78:V78="Y")*1)+SUMPRODUCT((T$6:V$6=3)*(T78:V78="Y")*1)+SUMPRODUCT((T$6:V$6=4)*(T78:V78="N")*1)+SUMPRODUCT((T$6:V$6=5)*(T78:V78="N")*2))+(SUMPRODUCT((BJ$6:BQ$6=1)*(BJ78:BQ78="Y")*2)+SUMPRODUCT((BJ$6:BQ$6=2)*(BJ78:BQ78="Y")*1)+SUMPRODUCT((BJ$6:BQ$6=3)*(BJ78:BQ78="Y")*1)+SUMPRODUCT((BJ$6:BQ$6=4)*(BJ78:BQ78="N")*1)+SUMPRODUCT((BJ$6:BQ$6=5)*(BJ78:BQ78="N")*2))</f>
        <v>0</v>
      </c>
      <c r="CL78" s="3">
        <f t="shared" si="15"/>
        <v>11</v>
      </c>
      <c r="CM78" s="19" t="e">
        <f>SUM(COUNTIF(M78, $H$128)*$H$137)+(COUNTIF(M78, $H$129)*$H$137)+(COUNTIF(#REF!, $H$128)*$H$135)+(COUNTIF(#REF!, $H$129)*$H$135)</f>
        <v>#REF!</v>
      </c>
      <c r="CN78" s="19" t="e">
        <f>SUM(COUNTIF(M78, $H$128)*$H$137)+(COUNTIF(#REF!, $H$128)*$H$135)</f>
        <v>#REF!</v>
      </c>
      <c r="CO78" s="19">
        <f>COUNTA(M78)+COUNTA(#REF!)</f>
        <v>2</v>
      </c>
      <c r="CP78" s="19" t="e">
        <f>SUM(COUNTIF(M78, $H$128)*$H$137)+(COUNTIF(M78, $H$129)*$H$137)+(COUNTIF(#REF!, $H$128)*$H$135)+(COUNTIF(#REF!, $H$129)*$H$135)</f>
        <v>#REF!</v>
      </c>
      <c r="CQ78" s="19" t="e">
        <f>SUM(COUNTIF(M78, $H$128)*$H$137)+(COUNTIF(#REF!, $H$128)*$H$135)</f>
        <v>#REF!</v>
      </c>
      <c r="CR78" s="19">
        <f>COUNTA(M78)+COUNTA(#REF!)</f>
        <v>2</v>
      </c>
    </row>
    <row r="79" spans="1:96" ht="15.75" customHeight="1" thickBot="1" x14ac:dyDescent="0.25">
      <c r="A79" s="14">
        <f t="shared" si="10"/>
        <v>17.307692307692307</v>
      </c>
      <c r="B79" s="14">
        <f t="shared" si="16"/>
        <v>0</v>
      </c>
      <c r="C79" s="14">
        <f t="shared" si="17"/>
        <v>35</v>
      </c>
      <c r="D79" s="14">
        <f t="shared" si="18"/>
        <v>37.5</v>
      </c>
      <c r="E79" s="14">
        <f t="shared" si="12"/>
        <v>6.666666666666667</v>
      </c>
      <c r="F79" s="14">
        <f t="shared" si="13"/>
        <v>0</v>
      </c>
      <c r="G79" s="14"/>
      <c r="H79" s="3" t="s">
        <v>41</v>
      </c>
      <c r="I79" s="3" t="s">
        <v>208</v>
      </c>
      <c r="J79" s="3" t="s">
        <v>209</v>
      </c>
      <c r="K79" s="17" t="s">
        <v>210</v>
      </c>
      <c r="L79" s="18" t="s">
        <v>176</v>
      </c>
      <c r="M79" s="3" t="s">
        <v>71</v>
      </c>
      <c r="N79" s="3" t="s">
        <v>71</v>
      </c>
      <c r="O79" s="3" t="s">
        <v>71</v>
      </c>
      <c r="P79" s="3" t="s">
        <v>71</v>
      </c>
      <c r="Q79" s="3" t="s">
        <v>71</v>
      </c>
      <c r="R79" s="3" t="s">
        <v>71</v>
      </c>
      <c r="S79" s="3" t="s">
        <v>71</v>
      </c>
      <c r="T79" s="3" t="s">
        <v>71</v>
      </c>
      <c r="U79" s="3" t="s">
        <v>71</v>
      </c>
      <c r="V79" s="3" t="s">
        <v>71</v>
      </c>
      <c r="W79" s="3" t="s">
        <v>71</v>
      </c>
      <c r="X79" s="3" t="s">
        <v>71</v>
      </c>
      <c r="Y79" s="3" t="s">
        <v>71</v>
      </c>
      <c r="Z79" s="3" t="s">
        <v>71</v>
      </c>
      <c r="AA79" s="3" t="s">
        <v>71</v>
      </c>
      <c r="AB79" s="3" t="s">
        <v>71</v>
      </c>
      <c r="AC79" s="3" t="s">
        <v>71</v>
      </c>
      <c r="AD79" s="3" t="s">
        <v>71</v>
      </c>
      <c r="AE79" s="3" t="s">
        <v>46</v>
      </c>
      <c r="AF79" s="3" t="s">
        <v>71</v>
      </c>
      <c r="AG79" s="3" t="s">
        <v>71</v>
      </c>
      <c r="AH79" s="3" t="s">
        <v>46</v>
      </c>
      <c r="AI79" s="3" t="s">
        <v>71</v>
      </c>
      <c r="AJ79" s="3" t="s">
        <v>71</v>
      </c>
      <c r="AK79" s="3" t="s">
        <v>71</v>
      </c>
      <c r="AL79" s="3" t="s">
        <v>46</v>
      </c>
      <c r="AM79" s="3" t="s">
        <v>71</v>
      </c>
      <c r="AN79" s="3" t="s">
        <v>46</v>
      </c>
      <c r="AO79" s="3" t="s">
        <v>71</v>
      </c>
      <c r="AP79" s="3" t="s">
        <v>71</v>
      </c>
      <c r="AQ79" s="3" t="s">
        <v>71</v>
      </c>
      <c r="AR79" s="3" t="s">
        <v>46</v>
      </c>
      <c r="AS79" s="3" t="s">
        <v>46</v>
      </c>
      <c r="AT79" s="3" t="s">
        <v>71</v>
      </c>
      <c r="AU79" s="3" t="s">
        <v>71</v>
      </c>
      <c r="AV79" s="3" t="s">
        <v>46</v>
      </c>
      <c r="AW79" s="3" t="s">
        <v>71</v>
      </c>
      <c r="AX79" s="3" t="s">
        <v>71</v>
      </c>
      <c r="AY79" s="3" t="s">
        <v>71</v>
      </c>
      <c r="AZ79" s="3" t="s">
        <v>71</v>
      </c>
      <c r="BA79" s="3" t="s">
        <v>71</v>
      </c>
      <c r="BB79" s="3" t="s">
        <v>46</v>
      </c>
      <c r="BC79" s="3" t="s">
        <v>71</v>
      </c>
      <c r="BD79" s="3" t="s">
        <v>71</v>
      </c>
      <c r="BE79" s="3" t="s">
        <v>71</v>
      </c>
      <c r="BF79" s="3" t="s">
        <v>71</v>
      </c>
      <c r="BG79" s="3" t="s">
        <v>71</v>
      </c>
      <c r="BH79" s="3" t="s">
        <v>71</v>
      </c>
      <c r="BI79" s="3" t="s">
        <v>71</v>
      </c>
      <c r="BJ79" s="3" t="s">
        <v>71</v>
      </c>
      <c r="BK79" s="3" t="s">
        <v>71</v>
      </c>
      <c r="BL79" s="3" t="s">
        <v>71</v>
      </c>
      <c r="BM79" s="3" t="s">
        <v>71</v>
      </c>
      <c r="BN79" s="3" t="s">
        <v>71</v>
      </c>
      <c r="BO79" s="3" t="s">
        <v>71</v>
      </c>
      <c r="BP79" s="3" t="s">
        <v>71</v>
      </c>
      <c r="BQ79" s="3" t="s">
        <v>71</v>
      </c>
      <c r="BR79" s="3" t="s">
        <v>71</v>
      </c>
      <c r="BS79" s="3" cm="1">
        <f t="array" ref="BS79" xml:space="preserve"> 5 * (SUMPRODUCT( (M$6:V$6=1)*((M79:V79="Y") + (M79:V79="N")) * 2 ) +SUMPRODUCT( (M$6:V$6=2) * ((M79:V79="Y") + (M79:V79="N")) * 1 ) + SUMPRODUCT( (M$6:V$6=3)*((M79:V79="Y")+(M79:V79="N"))*1 ) +SUMPRODUCT( (M$6:V$6=4 ) * ((M79:V79="Y") + (M79:V79="N")) * 1 )+SUMPRODUCT( (M$6:V$6=5) * ((M79:V79="Y")+(M79:V79="N")) * 2 ))+1*(SUMPRODUCT( (X$6:BQ$6=1) * ((X79:BQ79="Y") + (X79:BQ79="N")) * 2 ) +SUMPRODUCT( (X$6:BQ$6=2 ) * ((X79:BQ79="Y") + (X79:BQ79="N")) * 1 ) +SUMPRODUCT( (X$6:BQ$6=3) * ((X79:BQ79="Y") + (X79:BQ79="N")) * 1 ) +SUMPRODUCT( (X$6:BQ$6=4) * ((X79:BQ79="Y") + (X79:BQ79="N")) * 1 ) + SUMPRODUCT( (X$6:BQ$6=5) * ((X79:BQ79="Y") + (X79:BQ79="N")) * 2 ))</f>
        <v>104</v>
      </c>
      <c r="BT79" s="3" cm="1">
        <f t="array" ref="BT79" xml:space="preserve"> 5 * (SUMPRODUCT( (M$6:V$6=1) * (M79:V79="Y") * 2 ) + SUMPRODUCT( (M$6:V$6=2) * (M79:V79="Y") * 1 ) +SUMPRODUCT( (M$6:V$6=3) * (M79:V79="Y") * 1 ) + SUMPRODUCT( (M$6:V$6=4) * (M79:V79="N") * 1 ) +SUMPRODUCT( (M$6:V$6=5) * (M79:V79="N") * 2 ))
+ (SUMPRODUCT( (X$6:BQ$6=1) * (X79:BQ79="Y") * 2 ) +SUMPRODUCT( (X$6:BQ$6=2) * (X79:BQ79="Y") * 1 ) +SUMPRODUCT( (X$6:BQ$6=3) * (X79:BQ79="Y") * 1 ) +SUMPRODUCT( (X$6:BQ$6=4) * (X79:BQ79="N") * 1 ) +SUMPRODUCT( (X$6:BQ$6=5) * (X79:BQ79="N") * 2 ))</f>
        <v>18</v>
      </c>
      <c r="BU79" s="3">
        <f t="shared" si="14"/>
        <v>0</v>
      </c>
      <c r="BV79" s="3">
        <f t="shared" si="11"/>
        <v>1</v>
      </c>
      <c r="BX79" s="3">
        <f xml:space="preserve"> 5 * (SUMPRODUCT( (M$6:N$6=1)*((M79:N79="Y") + (M79:N79="N")) * 2 ) +SUMPRODUCT( (M$6:N$6=2) * ((M79:N79="Y") + (M79:N79="N")) * 1 ) + SUMPRODUCT( (M$6:N$6=3)*((M79:N79="Y")+(M79:N79="N"))*1 ) +SUMPRODUCT( (M$6:N$6=4 ) * ((M79:N79="Y") + (M79:N79="N")) * 1 )+SUMPRODUCT( (M$6:N$6=5) * ((M79:N79="Y")+(M79:N79="N")) * 2 ))+1*(SUMPRODUCT( (X$6:AC$6=1) * ((X79:AC79="Y") + (X79:AC79="N")) * 2 ) +SUMPRODUCT( (X$6:AC$6=2 ) * ((X79:AC79="Y") + (X79:AC79="N")) * 1 ) +SUMPRODUCT( (X$6:AC$6=3) * ((X79:AC79="Y") + (X79:AC79="N")) * 1 ) +SUMPRODUCT( (X$6:AC$6=4) * ((X79:AC79="Y") + (X79:AC79="N")) * 1 ) + SUMPRODUCT( (X$6:AC$6=5) * ((X79:AC79="Y") + (X79:AC79="N")) * 2 ))</f>
        <v>17</v>
      </c>
      <c r="BY79" s="3">
        <f xml:space="preserve"> 5 * (SUMPRODUCT( (M$6:N$6=1) * (M79:N79="Y") * 2 ) + SUMPRODUCT( (M$6:N$6=2) * (M79:N79="Y") * 1 ) +SUMPRODUCT( (M$6:N$6=3) * (M79:N79="Y") * 1 ) + SUMPRODUCT( (M$6:N$6=4) * (M79:N79="N") * 1 ) +SUMPRODUCT( (M$6:N$6=5) * (M79:N79="N") * 2 ))
+ (SUMPRODUCT( (X$6:AC$6=1) * (X79:AC79="Y") * 2 ) +SUMPRODUCT( (X$6:AC$6=2) * (X79:AC79="Y") * 1 ) +SUMPRODUCT( (X$6:AC$6=3) * (X79:AC79="Y") * 1 ) +SUMPRODUCT( (X$6:AC$6=4) * (X79:AC79="N") * 1 ) +SUMPRODUCT( (X$6:AC$6=5) * (X79:AC79="N") * 2 ))</f>
        <v>0</v>
      </c>
      <c r="BZ79" s="3">
        <f>COUNTA(M79:N79)+COUNTA(X79:AC79)</f>
        <v>8</v>
      </c>
      <c r="CA79" s="3">
        <f xml:space="preserve"> 5 * (SUMPRODUCT( (O$6:R$6=1)*((O79:R79="Y") + (O79:R79="N")) * 2 ) +SUMPRODUCT( (O$6:R$6=2) * ((O79:R79="Y") + (O79:R79="N")) * 1 ) + SUMPRODUCT( (O$6:R$6=3)*((O79:R79="Y")+(O79:R79="N"))*1 ) +SUMPRODUCT( (O$6:R$6=4 ) * ((O79:R79="Y") + (O79:R79="N")) * 1 )+SUMPRODUCT( (O$6:R$6=5) * ((O79:R79="Y")+(O79:R79="N")) * 2 ))
+1*(SUMPRODUCT( (AD$6:AQ$6=1) * ((AD79:AQ79="Y") + (AD79:AQ79="N")) * 2 ) +SUMPRODUCT( (AD$6:AQ$6=2 ) * ((AD79:AQ79="Y") + (AD79:AQ79="N")) * 1 ) +SUMPRODUCT( (AD$6:AQ$6=3) * ((AD79:AQ79="Y") + (AD79:AQ79="N")) * 1 ) +SUMPRODUCT( (AD$6:AQ$6=4) * ((AD79:AQ79="Y") + (AD79:AQ79="N")) * 1 ) + SUMPRODUCT( (AD$6:AQ$6=5) * ((AD79:AQ79="Y") + (AD79:AQ79="N")) * 2 ))</f>
        <v>40</v>
      </c>
      <c r="CB79" s="3">
        <f xml:space="preserve"> 5 * (SUMPRODUCT( (O$6:R$6=1) * (O79:R79="Y") * 2 ) + SUMPRODUCT( (O$6:R$6=2) * (O79:R79="Y") * 1 ) +SUMPRODUCT( (O$6:R$6=3) * (O79:R79="Y") * 1 ) + SUMPRODUCT( (O$6:R$6=4) * (O79:R79="N") * 1 ) +SUMPRODUCT( (O$6:R$6=5) * (O79:R79="N") * 2 ))
+ (SUMPRODUCT( (AD$6:AQ$6=1) * (AD79:AQ79="Y") * 2 ) +SUMPRODUCT( (AD$6:AQ$6=2) * (AD79:AQ79="Y") * 1 ) +SUMPRODUCT( (AD$6:AQ$6=3) * (AD79:AQ79="Y") * 1 ) +SUMPRODUCT( (AD$6:AQ$6=4) * (AD79:AQ79="N") * 1 ) +SUMPRODUCT( (AD$6:AQ$6=5) * (AD79:AQ79="N") * 2 ))</f>
        <v>14</v>
      </c>
      <c r="CC79" s="3">
        <f>COUNTA(O79:R79)+COUNTA(AD79:AQ79)</f>
        <v>18</v>
      </c>
      <c r="CD79" s="3">
        <f>1*(SUMPRODUCT( (AR$6:AY$6=1) * ((AR79:AY79="Y") + (AR79:AY79="N")) * 2 ) +SUMPRODUCT( (AR$6:AY$6=2 ) * ((AR79:AY79="Y") + (AR79:AY79="N")) * 1 ) +SUMPRODUCT( (AR$6:AY$6=3) * ((AR79:AY79="Y") + (AR79:AY79="N")) * 1 ) +SUMPRODUCT( (AR$6:AY$6=4) * ((AR79:AY79="Y") + (AR79:AY79="N")) * 1 ) + SUMPRODUCT( (AR$6:AY$6=5) * ((AR79:AY79="Y") + (AR79:AY79="N")) * 2 ))</f>
        <v>8</v>
      </c>
      <c r="CE79" s="3">
        <f>(SUMPRODUCT( (AR$6:AY$6=1) * (AR79:AY79="Y") * 2 ) +SUMPRODUCT( (AR$6:AY$6=2) * (AR79:AY79="Y") * 1 ) +SUMPRODUCT( (AR$6:AY$6=3) * (AR79:AY79="Y") * 1 ) +SUMPRODUCT( (AR$6:AY$6=4) * (AR79:AY79="N") * 1 ) +SUMPRODUCT( (AR$6:AY$6=5) * (AR79:AY79="N") * 2 ))</f>
        <v>3</v>
      </c>
      <c r="CF79" s="3">
        <f>COUNTA(AR79:AY79)</f>
        <v>8</v>
      </c>
      <c r="CG79" s="3" cm="1">
        <f t="array" ref="CG79">5*(SUMPRODUCT((S$6=1)*((S79="Y")+(S79="N"))*2)+SUMPRODUCT((S$6=2)*((S79="Y")+(S79="N"))*1)+SUMPRODUCT((S$6=3)*((S79="Y")+(S79="N"))*1)+SUMPRODUCT((S$6=4)*((S79="Y")+(S79="N"))*1)+SUMPRODUCT((S$6=5)*((S79="Y")+(S79="N"))*2))+1*(SUMPRODUCT((AZ$6:BI$6=1)*((AZ79:BI79="Y")+(AZ79:BI79="N"))*2)+SUMPRODUCT((AZ$6:BI$6=2)*((AZ79:BI79="Y")+(AZ79:BI79="N"))*1)+SUMPRODUCT((AZ$6:BI$6=3)*((AZ79:BI79="Y")+(AZ79:BI79="N"))*1)+SUMPRODUCT((AZ$6:BI$6=4)*((AZ79:BI79="Y")+(AZ79:BI79="N"))*1)+SUMPRODUCT((AZ$6:BI$6=5)*((AZ79:BI79="Y")+(AZ79:BI79="N"))*2))</f>
        <v>15</v>
      </c>
      <c r="CH79" s="3" cm="1">
        <f t="array" ref="CH79">5*(SUMPRODUCT((S$6=1)*(S79="Y")*2)+SUMPRODUCT((S$6=2)*(S79="Y")*1)+SUMPRODUCT((S$6=3)*(S79="Y")*1)+SUMPRODUCT((S$6=4)*(S79="N")*1)+SUMPRODUCT((S$6=5)*(S79="N")*2))+(SUMPRODUCT((AZ$6:BI$6=1)*(AZ79:BI79="Y")*2)+SUMPRODUCT((AZ$6:BI$6=2)*(AZ79:BI79="Y")*1)+SUMPRODUCT((AZ$6:BI$6=3)*(AZ79:BI79="Y")*1)+SUMPRODUCT((AZ$6:BI$6=4)*(AZ79:BI79="N")*1)+SUMPRODUCT((AZ$6:BI$6=5)*(AZ79:BI79="N")*2))</f>
        <v>1</v>
      </c>
      <c r="CI79" s="3">
        <f>COUNTA(S79)+COUNTA(AZ79:BI79)</f>
        <v>11</v>
      </c>
      <c r="CJ79" s="3" cm="1">
        <f t="array" ref="CJ79">5*(SUMPRODUCT((T$6:V$6=1)*((T79:V79="Y")+(T79:V79="N"))*2)+SUMPRODUCT((T$6:V$6=2)*((T79:V79="Y")+(T79:V79="N"))*1)+SUMPRODUCT((T$6:V$6=3)*((T79:V79="Y")+(T79:V79="N"))*1)+SUMPRODUCT((T$6:V$6=4)*((T79:V79="Y")+(T79:V79="N"))*1)+SUMPRODUCT((T$6:V$6=5)*((T79:V79="Y")+(T79:V79="N"))*2))+1*(SUMPRODUCT((BJ$6:BQ$6=1)*((BJ79:BQ79="Y")+(BJ79:BQ79="N"))*2)+SUMPRODUCT((BJ$6:BQ$6=2)*((BJ79:BQ79="Y")+(BJ79:BQ79="N"))*1)+SUMPRODUCT((BJ$6:BQ$6=3)*((BJ79:BQ79="Y")+(BJ79:BQ79="N"))*1)+SUMPRODUCT((BJ$6:BQ$6=4)*((BJ79:BQ79="Y")+(BJ79:BQ79="N"))*1)+SUMPRODUCT((BJ$6:BQ$6=5)*((BJ79:BQ79="Y")+(BJ79:BQ79="N"))*2))</f>
        <v>24</v>
      </c>
      <c r="CK79" s="3" cm="1">
        <f t="array" ref="CK79">5*(SUMPRODUCT((T$6:V$6=1)*(T79:V79="Y")*2)+SUMPRODUCT((T$6:V$6=2)*(T79:V79="Y")*1)+SUMPRODUCT((T$6:V$6=3)*(T79:V79="Y")*1)+SUMPRODUCT((T$6:V$6=4)*(T79:V79="N")*1)+SUMPRODUCT((T$6:V$6=5)*(T79:V79="N")*2))+(SUMPRODUCT((BJ$6:BQ$6=1)*(BJ79:BQ79="Y")*2)+SUMPRODUCT((BJ$6:BQ$6=2)*(BJ79:BQ79="Y")*1)+SUMPRODUCT((BJ$6:BQ$6=3)*(BJ79:BQ79="Y")*1)+SUMPRODUCT((BJ$6:BQ$6=4)*(BJ79:BQ79="N")*1)+SUMPRODUCT((BJ$6:BQ$6=5)*(BJ79:BQ79="N")*2))</f>
        <v>0</v>
      </c>
      <c r="CL79" s="3">
        <f t="shared" si="15"/>
        <v>11</v>
      </c>
      <c r="CM79" s="19" t="e">
        <f>SUM(COUNTIF(M79, $H$128)*$H$137)+(COUNTIF(M79, $H$129)*$H$137)+(COUNTIF(#REF!, $H$128)*$H$135)+(COUNTIF(#REF!, $H$129)*$H$135)</f>
        <v>#REF!</v>
      </c>
      <c r="CN79" s="19" t="e">
        <f>SUM(COUNTIF(M79, $H$128)*$H$137)+(COUNTIF(#REF!, $H$128)*$H$135)</f>
        <v>#REF!</v>
      </c>
      <c r="CO79" s="19">
        <f>COUNTA(M79)+COUNTA(#REF!)</f>
        <v>2</v>
      </c>
      <c r="CP79" s="19" t="e">
        <f>SUM(COUNTIF(M79, $H$128)*$H$137)+(COUNTIF(M79, $H$129)*$H$137)+(COUNTIF(#REF!, $H$128)*$H$135)+(COUNTIF(#REF!, $H$129)*$H$135)</f>
        <v>#REF!</v>
      </c>
      <c r="CQ79" s="19" t="e">
        <f>SUM(COUNTIF(M79, $H$128)*$H$137)+(COUNTIF(#REF!, $H$128)*$H$135)</f>
        <v>#REF!</v>
      </c>
      <c r="CR79" s="19">
        <f>COUNTA(M79)+COUNTA(#REF!)</f>
        <v>2</v>
      </c>
    </row>
    <row r="80" spans="1:96" ht="15.75" customHeight="1" thickBot="1" x14ac:dyDescent="0.25">
      <c r="A80" s="14">
        <f t="shared" si="10"/>
        <v>12.621359223300971</v>
      </c>
      <c r="B80" s="14">
        <f t="shared" si="16"/>
        <v>0</v>
      </c>
      <c r="C80" s="14">
        <f t="shared" si="17"/>
        <v>28.205128205128204</v>
      </c>
      <c r="D80" s="14">
        <f t="shared" si="18"/>
        <v>0</v>
      </c>
      <c r="E80" s="14">
        <f t="shared" si="12"/>
        <v>6.666666666666667</v>
      </c>
      <c r="F80" s="14">
        <f t="shared" si="13"/>
        <v>4.1666666666666661</v>
      </c>
      <c r="G80" s="14"/>
      <c r="H80" s="3" t="s">
        <v>41</v>
      </c>
      <c r="I80" s="3" t="s">
        <v>211</v>
      </c>
      <c r="J80" s="3" t="s">
        <v>212</v>
      </c>
      <c r="K80" s="17" t="s">
        <v>213</v>
      </c>
      <c r="L80" s="18" t="s">
        <v>176</v>
      </c>
      <c r="M80" s="3" t="s">
        <v>71</v>
      </c>
      <c r="N80" s="3" t="s">
        <v>71</v>
      </c>
      <c r="O80" s="3" t="s">
        <v>71</v>
      </c>
      <c r="P80" s="3" t="s">
        <v>71</v>
      </c>
      <c r="Q80" s="3" t="s">
        <v>71</v>
      </c>
      <c r="R80" s="3" t="s">
        <v>71</v>
      </c>
      <c r="S80" s="3" t="s">
        <v>71</v>
      </c>
      <c r="T80" s="3" t="s">
        <v>71</v>
      </c>
      <c r="U80" s="3" t="s">
        <v>71</v>
      </c>
      <c r="V80" s="3" t="s">
        <v>71</v>
      </c>
      <c r="W80" s="3" t="s">
        <v>71</v>
      </c>
      <c r="X80" s="3" t="s">
        <v>71</v>
      </c>
      <c r="Y80" s="3" t="s">
        <v>71</v>
      </c>
      <c r="Z80" s="3" t="s">
        <v>71</v>
      </c>
      <c r="AA80" s="3" t="s">
        <v>71</v>
      </c>
      <c r="AB80" s="3" t="s">
        <v>71</v>
      </c>
      <c r="AC80" s="3" t="s">
        <v>71</v>
      </c>
      <c r="AD80" s="3" t="s">
        <v>71</v>
      </c>
      <c r="AE80" s="3" t="s">
        <v>46</v>
      </c>
      <c r="AF80" s="3" t="s">
        <v>58</v>
      </c>
      <c r="AG80" s="3" t="s">
        <v>71</v>
      </c>
      <c r="AH80" s="3" t="s">
        <v>71</v>
      </c>
      <c r="AI80" s="3" t="s">
        <v>71</v>
      </c>
      <c r="AJ80" s="3" t="s">
        <v>71</v>
      </c>
      <c r="AK80" s="3" t="s">
        <v>71</v>
      </c>
      <c r="AL80" s="3" t="s">
        <v>71</v>
      </c>
      <c r="AM80" s="3" t="s">
        <v>71</v>
      </c>
      <c r="AN80" s="3" t="s">
        <v>71</v>
      </c>
      <c r="AO80" s="3" t="s">
        <v>71</v>
      </c>
      <c r="AP80" s="3" t="s">
        <v>71</v>
      </c>
      <c r="AQ80" s="3" t="s">
        <v>71</v>
      </c>
      <c r="AR80" s="3" t="s">
        <v>71</v>
      </c>
      <c r="AS80" s="3" t="s">
        <v>71</v>
      </c>
      <c r="AT80" s="3" t="s">
        <v>71</v>
      </c>
      <c r="AU80" s="3" t="s">
        <v>71</v>
      </c>
      <c r="AV80" s="3" t="s">
        <v>71</v>
      </c>
      <c r="AW80" s="3" t="s">
        <v>71</v>
      </c>
      <c r="AX80" s="3" t="s">
        <v>71</v>
      </c>
      <c r="AY80" s="3" t="s">
        <v>71</v>
      </c>
      <c r="AZ80" s="3" t="s">
        <v>71</v>
      </c>
      <c r="BA80" s="3" t="s">
        <v>71</v>
      </c>
      <c r="BB80" s="3" t="s">
        <v>46</v>
      </c>
      <c r="BC80" s="3" t="s">
        <v>71</v>
      </c>
      <c r="BD80" s="3" t="s">
        <v>71</v>
      </c>
      <c r="BE80" s="3" t="s">
        <v>71</v>
      </c>
      <c r="BF80" s="3" t="s">
        <v>71</v>
      </c>
      <c r="BG80" s="3" t="s">
        <v>71</v>
      </c>
      <c r="BH80" s="3" t="s">
        <v>71</v>
      </c>
      <c r="BI80" s="3" t="s">
        <v>71</v>
      </c>
      <c r="BJ80" s="3" t="s">
        <v>71</v>
      </c>
      <c r="BK80" s="3" t="s">
        <v>71</v>
      </c>
      <c r="BL80" s="3" t="s">
        <v>71</v>
      </c>
      <c r="BM80" s="3" t="s">
        <v>46</v>
      </c>
      <c r="BN80" s="3" t="s">
        <v>71</v>
      </c>
      <c r="BO80" s="3" t="s">
        <v>71</v>
      </c>
      <c r="BP80" s="3" t="s">
        <v>71</v>
      </c>
      <c r="BQ80" s="3" t="s">
        <v>71</v>
      </c>
      <c r="BR80" s="3" t="s">
        <v>71</v>
      </c>
      <c r="BS80" s="3" cm="1">
        <f t="array" ref="BS80" xml:space="preserve"> 5 * (SUMPRODUCT( (M$6:V$6=1)*((M80:V80="Y") + (M80:V80="N")) * 2 ) +SUMPRODUCT( (M$6:V$6=2) * ((M80:V80="Y") + (M80:V80="N")) * 1 ) + SUMPRODUCT( (M$6:V$6=3)*((M80:V80="Y")+(M80:V80="N"))*1 ) +SUMPRODUCT( (M$6:V$6=4 ) * ((M80:V80="Y") + (M80:V80="N")) * 1 )+SUMPRODUCT( (M$6:V$6=5) * ((M80:V80="Y")+(M80:V80="N")) * 2 ))+1*(SUMPRODUCT( (X$6:BQ$6=1) * ((X80:BQ80="Y") + (X80:BQ80="N")) * 2 ) +SUMPRODUCT( (X$6:BQ$6=2 ) * ((X80:BQ80="Y") + (X80:BQ80="N")) * 1 ) +SUMPRODUCT( (X$6:BQ$6=3) * ((X80:BQ80="Y") + (X80:BQ80="N")) * 1 ) +SUMPRODUCT( (X$6:BQ$6=4) * ((X80:BQ80="Y") + (X80:BQ80="N")) * 1 ) + SUMPRODUCT( (X$6:BQ$6=5) * ((X80:BQ80="Y") + (X80:BQ80="N")) * 2 ))</f>
        <v>103</v>
      </c>
      <c r="BT80" s="3" cm="1">
        <f t="array" ref="BT80" xml:space="preserve"> 5 * (SUMPRODUCT( (M$6:V$6=1) * (M80:V80="Y") * 2 ) + SUMPRODUCT( (M$6:V$6=2) * (M80:V80="Y") * 1 ) +SUMPRODUCT( (M$6:V$6=3) * (M80:V80="Y") * 1 ) + SUMPRODUCT( (M$6:V$6=4) * (M80:V80="N") * 1 ) +SUMPRODUCT( (M$6:V$6=5) * (M80:V80="N") * 2 ))
+ (SUMPRODUCT( (X$6:BQ$6=1) * (X80:BQ80="Y") * 2 ) +SUMPRODUCT( (X$6:BQ$6=2) * (X80:BQ80="Y") * 1 ) +SUMPRODUCT( (X$6:BQ$6=3) * (X80:BQ80="Y") * 1 ) +SUMPRODUCT( (X$6:BQ$6=4) * (X80:BQ80="N") * 1 ) +SUMPRODUCT( (X$6:BQ$6=5) * (X80:BQ80="N") * 2 ))</f>
        <v>13</v>
      </c>
      <c r="BU80" s="3">
        <f t="shared" si="14"/>
        <v>1</v>
      </c>
      <c r="BV80" s="3">
        <f t="shared" si="11"/>
        <v>1</v>
      </c>
      <c r="BX80" s="3">
        <f xml:space="preserve"> 5 * (SUMPRODUCT( (M$6:N$6=1)*((M80:N80="Y") + (M80:N80="N")) * 2 ) +SUMPRODUCT( (M$6:N$6=2) * ((M80:N80="Y") + (M80:N80="N")) * 1 ) + SUMPRODUCT( (M$6:N$6=3)*((M80:N80="Y")+(M80:N80="N"))*1 ) +SUMPRODUCT( (M$6:N$6=4 ) * ((M80:N80="Y") + (M80:N80="N")) * 1 )+SUMPRODUCT( (M$6:N$6=5) * ((M80:N80="Y")+(M80:N80="N")) * 2 ))+1*(SUMPRODUCT( (X$6:AC$6=1) * ((X80:AC80="Y") + (X80:AC80="N")) * 2 ) +SUMPRODUCT( (X$6:AC$6=2 ) * ((X80:AC80="Y") + (X80:AC80="N")) * 1 ) +SUMPRODUCT( (X$6:AC$6=3) * ((X80:AC80="Y") + (X80:AC80="N")) * 1 ) +SUMPRODUCT( (X$6:AC$6=4) * ((X80:AC80="Y") + (X80:AC80="N")) * 1 ) + SUMPRODUCT( (X$6:AC$6=5) * ((X80:AC80="Y") + (X80:AC80="N")) * 2 ))</f>
        <v>17</v>
      </c>
      <c r="BY80" s="3">
        <f xml:space="preserve"> 5 * (SUMPRODUCT( (M$6:N$6=1) * (M80:N80="Y") * 2 ) + SUMPRODUCT( (M$6:N$6=2) * (M80:N80="Y") * 1 ) +SUMPRODUCT( (M$6:N$6=3) * (M80:N80="Y") * 1 ) + SUMPRODUCT( (M$6:N$6=4) * (M80:N80="N") * 1 ) +SUMPRODUCT( (M$6:N$6=5) * (M80:N80="N") * 2 ))
+ (SUMPRODUCT( (X$6:AC$6=1) * (X80:AC80="Y") * 2 ) +SUMPRODUCT( (X$6:AC$6=2) * (X80:AC80="Y") * 1 ) +SUMPRODUCT( (X$6:AC$6=3) * (X80:AC80="Y") * 1 ) +SUMPRODUCT( (X$6:AC$6=4) * (X80:AC80="N") * 1 ) +SUMPRODUCT( (X$6:AC$6=5) * (X80:AC80="N") * 2 ))</f>
        <v>0</v>
      </c>
      <c r="BZ80" s="3">
        <f>COUNTA(M80:N80)+COUNTA(X80:AC80)</f>
        <v>8</v>
      </c>
      <c r="CA80" s="3">
        <f xml:space="preserve"> 5 * (SUMPRODUCT( (O$6:R$6=1)*((O80:R80="Y") + (O80:R80="N")) * 2 ) +SUMPRODUCT( (O$6:R$6=2) * ((O80:R80="Y") + (O80:R80="N")) * 1 ) + SUMPRODUCT( (O$6:R$6=3)*((O80:R80="Y")+(O80:R80="N"))*1 ) +SUMPRODUCT( (O$6:R$6=4 ) * ((O80:R80="Y") + (O80:R80="N")) * 1 )+SUMPRODUCT( (O$6:R$6=5) * ((O80:R80="Y")+(O80:R80="N")) * 2 ))
+1*(SUMPRODUCT( (AD$6:AQ$6=1) * ((AD80:AQ80="Y") + (AD80:AQ80="N")) * 2 ) +SUMPRODUCT( (AD$6:AQ$6=2 ) * ((AD80:AQ80="Y") + (AD80:AQ80="N")) * 1 ) +SUMPRODUCT( (AD$6:AQ$6=3) * ((AD80:AQ80="Y") + (AD80:AQ80="N")) * 1 ) +SUMPRODUCT( (AD$6:AQ$6=4) * ((AD80:AQ80="Y") + (AD80:AQ80="N")) * 1 ) + SUMPRODUCT( (AD$6:AQ$6=5) * ((AD80:AQ80="Y") + (AD80:AQ80="N")) * 2 ))</f>
        <v>39</v>
      </c>
      <c r="CB80" s="3">
        <f xml:space="preserve"> 5 * (SUMPRODUCT( (O$6:R$6=1) * (O80:R80="Y") * 2 ) + SUMPRODUCT( (O$6:R$6=2) * (O80:R80="Y") * 1 ) +SUMPRODUCT( (O$6:R$6=3) * (O80:R80="Y") * 1 ) + SUMPRODUCT( (O$6:R$6=4) * (O80:R80="N") * 1 ) +SUMPRODUCT( (O$6:R$6=5) * (O80:R80="N") * 2 ))
+ (SUMPRODUCT( (AD$6:AQ$6=1) * (AD80:AQ80="Y") * 2 ) +SUMPRODUCT( (AD$6:AQ$6=2) * (AD80:AQ80="Y") * 1 ) +SUMPRODUCT( (AD$6:AQ$6=3) * (AD80:AQ80="Y") * 1 ) +SUMPRODUCT( (AD$6:AQ$6=4) * (AD80:AQ80="N") * 1 ) +SUMPRODUCT( (AD$6:AQ$6=5) * (AD80:AQ80="N") * 2 ))</f>
        <v>11</v>
      </c>
      <c r="CC80" s="3">
        <f>COUNTA(O80:R80)+COUNTA(AD80:AQ80)</f>
        <v>18</v>
      </c>
      <c r="CD80" s="3">
        <f>1*(SUMPRODUCT( (AR$6:AY$6=1) * ((AR80:AY80="Y") + (AR80:AY80="N")) * 2 ) +SUMPRODUCT( (AR$6:AY$6=2 ) * ((AR80:AY80="Y") + (AR80:AY80="N")) * 1 ) +SUMPRODUCT( (AR$6:AY$6=3) * ((AR80:AY80="Y") + (AR80:AY80="N")) * 1 ) +SUMPRODUCT( (AR$6:AY$6=4) * ((AR80:AY80="Y") + (AR80:AY80="N")) * 1 ) + SUMPRODUCT( (AR$6:AY$6=5) * ((AR80:AY80="Y") + (AR80:AY80="N")) * 2 ))</f>
        <v>8</v>
      </c>
      <c r="CE80" s="3">
        <f>(SUMPRODUCT( (AR$6:AY$6=1) * (AR80:AY80="Y") * 2 ) +SUMPRODUCT( (AR$6:AY$6=2) * (AR80:AY80="Y") * 1 ) +SUMPRODUCT( (AR$6:AY$6=3) * (AR80:AY80="Y") * 1 ) +SUMPRODUCT( (AR$6:AY$6=4) * (AR80:AY80="N") * 1 ) +SUMPRODUCT( (AR$6:AY$6=5) * (AR80:AY80="N") * 2 ))</f>
        <v>0</v>
      </c>
      <c r="CF80" s="3">
        <f>COUNTA(AR80:AY80)</f>
        <v>8</v>
      </c>
      <c r="CG80" s="3" cm="1">
        <f t="array" ref="CG80">5*(SUMPRODUCT((S$6=1)*((S80="Y")+(S80="N"))*2)+SUMPRODUCT((S$6=2)*((S80="Y")+(S80="N"))*1)+SUMPRODUCT((S$6=3)*((S80="Y")+(S80="N"))*1)+SUMPRODUCT((S$6=4)*((S80="Y")+(S80="N"))*1)+SUMPRODUCT((S$6=5)*((S80="Y")+(S80="N"))*2))+1*(SUMPRODUCT((AZ$6:BI$6=1)*((AZ80:BI80="Y")+(AZ80:BI80="N"))*2)+SUMPRODUCT((AZ$6:BI$6=2)*((AZ80:BI80="Y")+(AZ80:BI80="N"))*1)+SUMPRODUCT((AZ$6:BI$6=3)*((AZ80:BI80="Y")+(AZ80:BI80="N"))*1)+SUMPRODUCT((AZ$6:BI$6=4)*((AZ80:BI80="Y")+(AZ80:BI80="N"))*1)+SUMPRODUCT((AZ$6:BI$6=5)*((AZ80:BI80="Y")+(AZ80:BI80="N"))*2))</f>
        <v>15</v>
      </c>
      <c r="CH80" s="3" cm="1">
        <f t="array" ref="CH80">5*(SUMPRODUCT((S$6=1)*(S80="Y")*2)+SUMPRODUCT((S$6=2)*(S80="Y")*1)+SUMPRODUCT((S$6=3)*(S80="Y")*1)+SUMPRODUCT((S$6=4)*(S80="N")*1)+SUMPRODUCT((S$6=5)*(S80="N")*2))+(SUMPRODUCT((AZ$6:BI$6=1)*(AZ80:BI80="Y")*2)+SUMPRODUCT((AZ$6:BI$6=2)*(AZ80:BI80="Y")*1)+SUMPRODUCT((AZ$6:BI$6=3)*(AZ80:BI80="Y")*1)+SUMPRODUCT((AZ$6:BI$6=4)*(AZ80:BI80="N")*1)+SUMPRODUCT((AZ$6:BI$6=5)*(AZ80:BI80="N")*2))</f>
        <v>1</v>
      </c>
      <c r="CI80" s="3">
        <f>COUNTA(S80)+COUNTA(AZ80:BI80)</f>
        <v>11</v>
      </c>
      <c r="CJ80" s="3" cm="1">
        <f t="array" ref="CJ80">5*(SUMPRODUCT((T$6:V$6=1)*((T80:V80="Y")+(T80:V80="N"))*2)+SUMPRODUCT((T$6:V$6=2)*((T80:V80="Y")+(T80:V80="N"))*1)+SUMPRODUCT((T$6:V$6=3)*((T80:V80="Y")+(T80:V80="N"))*1)+SUMPRODUCT((T$6:V$6=4)*((T80:V80="Y")+(T80:V80="N"))*1)+SUMPRODUCT((T$6:V$6=5)*((T80:V80="Y")+(T80:V80="N"))*2))+1*(SUMPRODUCT((BJ$6:BQ$6=1)*((BJ80:BQ80="Y")+(BJ80:BQ80="N"))*2)+SUMPRODUCT((BJ$6:BQ$6=2)*((BJ80:BQ80="Y")+(BJ80:BQ80="N"))*1)+SUMPRODUCT((BJ$6:BQ$6=3)*((BJ80:BQ80="Y")+(BJ80:BQ80="N"))*1)+SUMPRODUCT((BJ$6:BQ$6=4)*((BJ80:BQ80="Y")+(BJ80:BQ80="N"))*1)+SUMPRODUCT((BJ$6:BQ$6=5)*((BJ80:BQ80="Y")+(BJ80:BQ80="N"))*2))</f>
        <v>24</v>
      </c>
      <c r="CK80" s="3" cm="1">
        <f t="array" ref="CK80">5*(SUMPRODUCT((T$6:V$6=1)*(T80:V80="Y")*2)+SUMPRODUCT((T$6:V$6=2)*(T80:V80="Y")*1)+SUMPRODUCT((T$6:V$6=3)*(T80:V80="Y")*1)+SUMPRODUCT((T$6:V$6=4)*(T80:V80="N")*1)+SUMPRODUCT((T$6:V$6=5)*(T80:V80="N")*2))+(SUMPRODUCT((BJ$6:BQ$6=1)*(BJ80:BQ80="Y")*2)+SUMPRODUCT((BJ$6:BQ$6=2)*(BJ80:BQ80="Y")*1)+SUMPRODUCT((BJ$6:BQ$6=3)*(BJ80:BQ80="Y")*1)+SUMPRODUCT((BJ$6:BQ$6=4)*(BJ80:BQ80="N")*1)+SUMPRODUCT((BJ$6:BQ$6=5)*(BJ80:BQ80="N")*2))</f>
        <v>1</v>
      </c>
      <c r="CL80" s="3">
        <f t="shared" si="15"/>
        <v>11</v>
      </c>
      <c r="CM80" s="19" t="e">
        <f>SUM(COUNTIF(M80, $H$128)*$H$137)+(COUNTIF(M80, $H$129)*$H$137)+(COUNTIF(#REF!, $H$128)*$H$135)+(COUNTIF(#REF!, $H$129)*$H$135)</f>
        <v>#REF!</v>
      </c>
      <c r="CN80" s="19" t="e">
        <f>SUM(COUNTIF(M80, $H$128)*$H$137)+(COUNTIF(#REF!, $H$128)*$H$135)</f>
        <v>#REF!</v>
      </c>
      <c r="CO80" s="19">
        <f>COUNTA(M80)+COUNTA(#REF!)</f>
        <v>2</v>
      </c>
      <c r="CP80" s="19" t="e">
        <f>SUM(COUNTIF(M80, $H$128)*$H$137)+(COUNTIF(M80, $H$129)*$H$137)+(COUNTIF(#REF!, $H$128)*$H$135)+(COUNTIF(#REF!, $H$129)*$H$135)</f>
        <v>#REF!</v>
      </c>
      <c r="CQ80" s="19" t="e">
        <f>SUM(COUNTIF(M80, $H$128)*$H$137)+(COUNTIF(#REF!, $H$128)*$H$135)</f>
        <v>#REF!</v>
      </c>
      <c r="CR80" s="19">
        <f>COUNTA(M80)+COUNTA(#REF!)</f>
        <v>2</v>
      </c>
    </row>
    <row r="81" spans="1:96" ht="15.75" customHeight="1" thickBot="1" x14ac:dyDescent="0.25">
      <c r="A81" s="14">
        <f t="shared" si="10"/>
        <v>9.7087378640776691</v>
      </c>
      <c r="B81" s="14">
        <f t="shared" si="16"/>
        <v>0</v>
      </c>
      <c r="C81" s="14">
        <f t="shared" si="17"/>
        <v>25</v>
      </c>
      <c r="D81" s="14">
        <f t="shared" si="18"/>
        <v>0</v>
      </c>
      <c r="E81" s="14">
        <f t="shared" si="12"/>
        <v>0</v>
      </c>
      <c r="F81" s="14">
        <f t="shared" si="13"/>
        <v>0</v>
      </c>
      <c r="G81" s="14"/>
      <c r="H81" s="3" t="s">
        <v>41</v>
      </c>
      <c r="I81" s="3" t="s">
        <v>214</v>
      </c>
      <c r="J81" s="3" t="s">
        <v>215</v>
      </c>
      <c r="K81" s="17" t="s">
        <v>181</v>
      </c>
      <c r="L81" s="18" t="s">
        <v>176</v>
      </c>
      <c r="M81" s="3" t="s">
        <v>71</v>
      </c>
      <c r="N81" s="3" t="s">
        <v>71</v>
      </c>
      <c r="O81" s="3" t="s">
        <v>71</v>
      </c>
      <c r="P81" s="3" t="s">
        <v>71</v>
      </c>
      <c r="Q81" s="3" t="s">
        <v>71</v>
      </c>
      <c r="R81" s="3" t="s">
        <v>71</v>
      </c>
      <c r="S81" s="3" t="s">
        <v>71</v>
      </c>
      <c r="T81" s="3" t="s">
        <v>71</v>
      </c>
      <c r="U81" s="3" t="s">
        <v>71</v>
      </c>
      <c r="V81" s="3" t="s">
        <v>71</v>
      </c>
      <c r="W81" s="3" t="s">
        <v>71</v>
      </c>
      <c r="X81" s="3" t="s">
        <v>71</v>
      </c>
      <c r="Y81" s="3" t="s">
        <v>71</v>
      </c>
      <c r="Z81" s="3" t="s">
        <v>71</v>
      </c>
      <c r="AA81" s="3" t="s">
        <v>71</v>
      </c>
      <c r="AB81" s="3" t="s">
        <v>71</v>
      </c>
      <c r="AC81" s="3" t="s">
        <v>71</v>
      </c>
      <c r="AD81" s="3" t="s">
        <v>71</v>
      </c>
      <c r="AE81" s="3" t="s">
        <v>71</v>
      </c>
      <c r="AF81" s="3" t="s">
        <v>71</v>
      </c>
      <c r="AG81" s="3" t="s">
        <v>71</v>
      </c>
      <c r="AH81" s="3" t="s">
        <v>71</v>
      </c>
      <c r="AI81" s="3" t="s">
        <v>71</v>
      </c>
      <c r="AJ81" s="3" t="s">
        <v>71</v>
      </c>
      <c r="AK81" s="3" t="s">
        <v>71</v>
      </c>
      <c r="AL81" s="3" t="s">
        <v>71</v>
      </c>
      <c r="AM81" s="3" t="s">
        <v>71</v>
      </c>
      <c r="AN81" s="3" t="s">
        <v>71</v>
      </c>
      <c r="AO81" s="3" t="s">
        <v>71</v>
      </c>
      <c r="AP81" s="3" t="s">
        <v>71</v>
      </c>
      <c r="AQ81" s="3" t="s">
        <v>71</v>
      </c>
      <c r="AR81" s="3" t="s">
        <v>71</v>
      </c>
      <c r="AS81" s="3" t="s">
        <v>71</v>
      </c>
      <c r="AT81" s="3" t="s">
        <v>71</v>
      </c>
      <c r="AU81" s="3" t="s">
        <v>71</v>
      </c>
      <c r="AV81" s="3" t="s">
        <v>71</v>
      </c>
      <c r="AW81" s="3" t="s">
        <v>71</v>
      </c>
      <c r="AX81" s="3" t="s">
        <v>71</v>
      </c>
      <c r="AY81" s="3" t="s">
        <v>71</v>
      </c>
      <c r="AZ81" s="3" t="s">
        <v>71</v>
      </c>
      <c r="BA81" s="3" t="s">
        <v>71</v>
      </c>
      <c r="BB81" s="3" t="s">
        <v>71</v>
      </c>
      <c r="BC81" s="3" t="s">
        <v>71</v>
      </c>
      <c r="BD81" s="3" t="s">
        <v>71</v>
      </c>
      <c r="BE81" s="3" t="s">
        <v>71</v>
      </c>
      <c r="BF81" s="3" t="s">
        <v>71</v>
      </c>
      <c r="BG81" s="3" t="s">
        <v>71</v>
      </c>
      <c r="BH81" s="3" t="s">
        <v>71</v>
      </c>
      <c r="BI81" s="3" t="s">
        <v>71</v>
      </c>
      <c r="BJ81" s="3" t="s">
        <v>58</v>
      </c>
      <c r="BK81" s="3" t="s">
        <v>71</v>
      </c>
      <c r="BL81" s="3" t="s">
        <v>71</v>
      </c>
      <c r="BM81" s="3" t="s">
        <v>71</v>
      </c>
      <c r="BN81" s="3" t="s">
        <v>71</v>
      </c>
      <c r="BO81" s="3" t="s">
        <v>71</v>
      </c>
      <c r="BP81" s="3" t="s">
        <v>71</v>
      </c>
      <c r="BQ81" s="3" t="s">
        <v>71</v>
      </c>
      <c r="BR81" s="3" t="s">
        <v>71</v>
      </c>
      <c r="BS81" s="3" cm="1">
        <f t="array" ref="BS81" xml:space="preserve"> 5 * (SUMPRODUCT( (M$6:V$6=1)*((M81:V81="Y") + (M81:V81="N")) * 2 ) +SUMPRODUCT( (M$6:V$6=2) * ((M81:V81="Y") + (M81:V81="N")) * 1 ) + SUMPRODUCT( (M$6:V$6=3)*((M81:V81="Y")+(M81:V81="N"))*1 ) +SUMPRODUCT( (M$6:V$6=4 ) * ((M81:V81="Y") + (M81:V81="N")) * 1 )+SUMPRODUCT( (M$6:V$6=5) * ((M81:V81="Y")+(M81:V81="N")) * 2 ))+1*(SUMPRODUCT( (X$6:BQ$6=1) * ((X81:BQ81="Y") + (X81:BQ81="N")) * 2 ) +SUMPRODUCT( (X$6:BQ$6=2 ) * ((X81:BQ81="Y") + (X81:BQ81="N")) * 1 ) +SUMPRODUCT( (X$6:BQ$6=3) * ((X81:BQ81="Y") + (X81:BQ81="N")) * 1 ) +SUMPRODUCT( (X$6:BQ$6=4) * ((X81:BQ81="Y") + (X81:BQ81="N")) * 1 ) + SUMPRODUCT( (X$6:BQ$6=5) * ((X81:BQ81="Y") + (X81:BQ81="N")) * 2 ))</f>
        <v>103</v>
      </c>
      <c r="BT81" s="3" cm="1">
        <f t="array" ref="BT81" xml:space="preserve"> 5 * (SUMPRODUCT( (M$6:V$6=1) * (M81:V81="Y") * 2 ) + SUMPRODUCT( (M$6:V$6=2) * (M81:V81="Y") * 1 ) +SUMPRODUCT( (M$6:V$6=3) * (M81:V81="Y") * 1 ) + SUMPRODUCT( (M$6:V$6=4) * (M81:V81="N") * 1 ) +SUMPRODUCT( (M$6:V$6=5) * (M81:V81="N") * 2 ))
+ (SUMPRODUCT( (X$6:BQ$6=1) * (X81:BQ81="Y") * 2 ) +SUMPRODUCT( (X$6:BQ$6=2) * (X81:BQ81="Y") * 1 ) +SUMPRODUCT( (X$6:BQ$6=3) * (X81:BQ81="Y") * 1 ) +SUMPRODUCT( (X$6:BQ$6=4) * (X81:BQ81="N") * 1 ) +SUMPRODUCT( (X$6:BQ$6=5) * (X81:BQ81="N") * 2 ))</f>
        <v>10</v>
      </c>
      <c r="BU81" s="3">
        <f t="shared" si="14"/>
        <v>1</v>
      </c>
      <c r="BV81" s="3">
        <f t="shared" si="11"/>
        <v>1</v>
      </c>
      <c r="BX81" s="3">
        <f xml:space="preserve"> 5 * (SUMPRODUCT( (M$6:N$6=1)*((M81:N81="Y") + (M81:N81="N")) * 2 ) +SUMPRODUCT( (M$6:N$6=2) * ((M81:N81="Y") + (M81:N81="N")) * 1 ) + SUMPRODUCT( (M$6:N$6=3)*((M81:N81="Y")+(M81:N81="N"))*1 ) +SUMPRODUCT( (M$6:N$6=4 ) * ((M81:N81="Y") + (M81:N81="N")) * 1 )+SUMPRODUCT( (M$6:N$6=5) * ((M81:N81="Y")+(M81:N81="N")) * 2 ))+1*(SUMPRODUCT( (X$6:AC$6=1) * ((X81:AC81="Y") + (X81:AC81="N")) * 2 ) +SUMPRODUCT( (X$6:AC$6=2 ) * ((X81:AC81="Y") + (X81:AC81="N")) * 1 ) +SUMPRODUCT( (X$6:AC$6=3) * ((X81:AC81="Y") + (X81:AC81="N")) * 1 ) +SUMPRODUCT( (X$6:AC$6=4) * ((X81:AC81="Y") + (X81:AC81="N")) * 1 ) + SUMPRODUCT( (X$6:AC$6=5) * ((X81:AC81="Y") + (X81:AC81="N")) * 2 ))</f>
        <v>17</v>
      </c>
      <c r="BY81" s="3">
        <f xml:space="preserve"> 5 * (SUMPRODUCT( (M$6:N$6=1) * (M81:N81="Y") * 2 ) + SUMPRODUCT( (M$6:N$6=2) * (M81:N81="Y") * 1 ) +SUMPRODUCT( (M$6:N$6=3) * (M81:N81="Y") * 1 ) + SUMPRODUCT( (M$6:N$6=4) * (M81:N81="N") * 1 ) +SUMPRODUCT( (M$6:N$6=5) * (M81:N81="N") * 2 ))
+ (SUMPRODUCT( (X$6:AC$6=1) * (X81:AC81="Y") * 2 ) +SUMPRODUCT( (X$6:AC$6=2) * (X81:AC81="Y") * 1 ) +SUMPRODUCT( (X$6:AC$6=3) * (X81:AC81="Y") * 1 ) +SUMPRODUCT( (X$6:AC$6=4) * (X81:AC81="N") * 1 ) +SUMPRODUCT( (X$6:AC$6=5) * (X81:AC81="N") * 2 ))</f>
        <v>0</v>
      </c>
      <c r="BZ81" s="3">
        <f>COUNTA(M81:N81)+COUNTA(X81:AC81)</f>
        <v>8</v>
      </c>
      <c r="CA81" s="3">
        <f xml:space="preserve"> 5 * (SUMPRODUCT( (O$6:R$6=1)*((O81:R81="Y") + (O81:R81="N")) * 2 ) +SUMPRODUCT( (O$6:R$6=2) * ((O81:R81="Y") + (O81:R81="N")) * 1 ) + SUMPRODUCT( (O$6:R$6=3)*((O81:R81="Y")+(O81:R81="N"))*1 ) +SUMPRODUCT( (O$6:R$6=4 ) * ((O81:R81="Y") + (O81:R81="N")) * 1 )+SUMPRODUCT( (O$6:R$6=5) * ((O81:R81="Y")+(O81:R81="N")) * 2 ))
+1*(SUMPRODUCT( (AD$6:AQ$6=1) * ((AD81:AQ81="Y") + (AD81:AQ81="N")) * 2 ) +SUMPRODUCT( (AD$6:AQ$6=2 ) * ((AD81:AQ81="Y") + (AD81:AQ81="N")) * 1 ) +SUMPRODUCT( (AD$6:AQ$6=3) * ((AD81:AQ81="Y") + (AD81:AQ81="N")) * 1 ) +SUMPRODUCT( (AD$6:AQ$6=4) * ((AD81:AQ81="Y") + (AD81:AQ81="N")) * 1 ) + SUMPRODUCT( (AD$6:AQ$6=5) * ((AD81:AQ81="Y") + (AD81:AQ81="N")) * 2 ))</f>
        <v>40</v>
      </c>
      <c r="CB81" s="3">
        <f xml:space="preserve"> 5 * (SUMPRODUCT( (O$6:R$6=1) * (O81:R81="Y") * 2 ) + SUMPRODUCT( (O$6:R$6=2) * (O81:R81="Y") * 1 ) +SUMPRODUCT( (O$6:R$6=3) * (O81:R81="Y") * 1 ) + SUMPRODUCT( (O$6:R$6=4) * (O81:R81="N") * 1 ) +SUMPRODUCT( (O$6:R$6=5) * (O81:R81="N") * 2 ))
+ (SUMPRODUCT( (AD$6:AQ$6=1) * (AD81:AQ81="Y") * 2 ) +SUMPRODUCT( (AD$6:AQ$6=2) * (AD81:AQ81="Y") * 1 ) +SUMPRODUCT( (AD$6:AQ$6=3) * (AD81:AQ81="Y") * 1 ) +SUMPRODUCT( (AD$6:AQ$6=4) * (AD81:AQ81="N") * 1 ) +SUMPRODUCT( (AD$6:AQ$6=5) * (AD81:AQ81="N") * 2 ))</f>
        <v>10</v>
      </c>
      <c r="CC81" s="3">
        <f>COUNTA(O81:R81)+COUNTA(AD81:AQ81)</f>
        <v>18</v>
      </c>
      <c r="CD81" s="3">
        <f>1*(SUMPRODUCT( (AR$6:AY$6=1) * ((AR81:AY81="Y") + (AR81:AY81="N")) * 2 ) +SUMPRODUCT( (AR$6:AY$6=2 ) * ((AR81:AY81="Y") + (AR81:AY81="N")) * 1 ) +SUMPRODUCT( (AR$6:AY$6=3) * ((AR81:AY81="Y") + (AR81:AY81="N")) * 1 ) +SUMPRODUCT( (AR$6:AY$6=4) * ((AR81:AY81="Y") + (AR81:AY81="N")) * 1 ) + SUMPRODUCT( (AR$6:AY$6=5) * ((AR81:AY81="Y") + (AR81:AY81="N")) * 2 ))</f>
        <v>8</v>
      </c>
      <c r="CE81" s="3">
        <f>(SUMPRODUCT( (AR$6:AY$6=1) * (AR81:AY81="Y") * 2 ) +SUMPRODUCT( (AR$6:AY$6=2) * (AR81:AY81="Y") * 1 ) +SUMPRODUCT( (AR$6:AY$6=3) * (AR81:AY81="Y") * 1 ) +SUMPRODUCT( (AR$6:AY$6=4) * (AR81:AY81="N") * 1 ) +SUMPRODUCT( (AR$6:AY$6=5) * (AR81:AY81="N") * 2 ))</f>
        <v>0</v>
      </c>
      <c r="CF81" s="3">
        <f>COUNTA(AR81:AY81)</f>
        <v>8</v>
      </c>
      <c r="CG81" s="3" cm="1">
        <f t="array" ref="CG81">5*(SUMPRODUCT((S$6=1)*((S81="Y")+(S81="N"))*2)+SUMPRODUCT((S$6=2)*((S81="Y")+(S81="N"))*1)+SUMPRODUCT((S$6=3)*((S81="Y")+(S81="N"))*1)+SUMPRODUCT((S$6=4)*((S81="Y")+(S81="N"))*1)+SUMPRODUCT((S$6=5)*((S81="Y")+(S81="N"))*2))+1*(SUMPRODUCT((AZ$6:BI$6=1)*((AZ81:BI81="Y")+(AZ81:BI81="N"))*2)+SUMPRODUCT((AZ$6:BI$6=2)*((AZ81:BI81="Y")+(AZ81:BI81="N"))*1)+SUMPRODUCT((AZ$6:BI$6=3)*((AZ81:BI81="Y")+(AZ81:BI81="N"))*1)+SUMPRODUCT((AZ$6:BI$6=4)*((AZ81:BI81="Y")+(AZ81:BI81="N"))*1)+SUMPRODUCT((AZ$6:BI$6=5)*((AZ81:BI81="Y")+(AZ81:BI81="N"))*2))</f>
        <v>15</v>
      </c>
      <c r="CH81" s="3" cm="1">
        <f t="array" ref="CH81">5*(SUMPRODUCT((S$6=1)*(S81="Y")*2)+SUMPRODUCT((S$6=2)*(S81="Y")*1)+SUMPRODUCT((S$6=3)*(S81="Y")*1)+SUMPRODUCT((S$6=4)*(S81="N")*1)+SUMPRODUCT((S$6=5)*(S81="N")*2))+(SUMPRODUCT((AZ$6:BI$6=1)*(AZ81:BI81="Y")*2)+SUMPRODUCT((AZ$6:BI$6=2)*(AZ81:BI81="Y")*1)+SUMPRODUCT((AZ$6:BI$6=3)*(AZ81:BI81="Y")*1)+SUMPRODUCT((AZ$6:BI$6=4)*(AZ81:BI81="N")*1)+SUMPRODUCT((AZ$6:BI$6=5)*(AZ81:BI81="N")*2))</f>
        <v>0</v>
      </c>
      <c r="CI81" s="3">
        <f>COUNTA(S81)+COUNTA(AZ81:BI81)</f>
        <v>11</v>
      </c>
      <c r="CJ81" s="3" cm="1">
        <f t="array" ref="CJ81">5*(SUMPRODUCT((T$6:V$6=1)*((T81:V81="Y")+(T81:V81="N"))*2)+SUMPRODUCT((T$6:V$6=2)*((T81:V81="Y")+(T81:V81="N"))*1)+SUMPRODUCT((T$6:V$6=3)*((T81:V81="Y")+(T81:V81="N"))*1)+SUMPRODUCT((T$6:V$6=4)*((T81:V81="Y")+(T81:V81="N"))*1)+SUMPRODUCT((T$6:V$6=5)*((T81:V81="Y")+(T81:V81="N"))*2))+1*(SUMPRODUCT((BJ$6:BQ$6=1)*((BJ81:BQ81="Y")+(BJ81:BQ81="N"))*2)+SUMPRODUCT((BJ$6:BQ$6=2)*((BJ81:BQ81="Y")+(BJ81:BQ81="N"))*1)+SUMPRODUCT((BJ$6:BQ$6=3)*((BJ81:BQ81="Y")+(BJ81:BQ81="N"))*1)+SUMPRODUCT((BJ$6:BQ$6=4)*((BJ81:BQ81="Y")+(BJ81:BQ81="N"))*1)+SUMPRODUCT((BJ$6:BQ$6=5)*((BJ81:BQ81="Y")+(BJ81:BQ81="N"))*2))</f>
        <v>23</v>
      </c>
      <c r="CK81" s="3" cm="1">
        <f t="array" ref="CK81">5*(SUMPRODUCT((T$6:V$6=1)*(T81:V81="Y")*2)+SUMPRODUCT((T$6:V$6=2)*(T81:V81="Y")*1)+SUMPRODUCT((T$6:V$6=3)*(T81:V81="Y")*1)+SUMPRODUCT((T$6:V$6=4)*(T81:V81="N")*1)+SUMPRODUCT((T$6:V$6=5)*(T81:V81="N")*2))+(SUMPRODUCT((BJ$6:BQ$6=1)*(BJ81:BQ81="Y")*2)+SUMPRODUCT((BJ$6:BQ$6=2)*(BJ81:BQ81="Y")*1)+SUMPRODUCT((BJ$6:BQ$6=3)*(BJ81:BQ81="Y")*1)+SUMPRODUCT((BJ$6:BQ$6=4)*(BJ81:BQ81="N")*1)+SUMPRODUCT((BJ$6:BQ$6=5)*(BJ81:BQ81="N")*2))</f>
        <v>0</v>
      </c>
      <c r="CL81" s="3">
        <f t="shared" si="15"/>
        <v>11</v>
      </c>
      <c r="CM81" s="19" t="e">
        <f>SUM(COUNTIF(M81, $H$128)*$H$137)+(COUNTIF(M81, $H$129)*$H$137)+(COUNTIF(#REF!, $H$128)*$H$135)+(COUNTIF(#REF!, $H$129)*$H$135)</f>
        <v>#REF!</v>
      </c>
      <c r="CN81" s="19" t="e">
        <f>SUM(COUNTIF(M81, $H$128)*$H$137)+(COUNTIF(#REF!, $H$128)*$H$135)</f>
        <v>#REF!</v>
      </c>
      <c r="CO81" s="19">
        <f>COUNTA(M81)+COUNTA(#REF!)</f>
        <v>2</v>
      </c>
      <c r="CP81" s="19" t="e">
        <f>SUM(COUNTIF(M81, $H$128)*$H$137)+(COUNTIF(M81, $H$129)*$H$137)+(COUNTIF(#REF!, $H$128)*$H$135)+(COUNTIF(#REF!, $H$129)*$H$135)</f>
        <v>#REF!</v>
      </c>
      <c r="CQ81" s="19" t="e">
        <f>SUM(COUNTIF(M81, $H$128)*$H$137)+(COUNTIF(#REF!, $H$128)*$H$135)</f>
        <v>#REF!</v>
      </c>
      <c r="CR81" s="19">
        <f>COUNTA(M81)+COUNTA(#REF!)</f>
        <v>2</v>
      </c>
    </row>
    <row r="82" spans="1:96" ht="15.75" customHeight="1" thickBot="1" x14ac:dyDescent="0.25">
      <c r="A82" s="14">
        <f t="shared" si="10"/>
        <v>11.650485436893204</v>
      </c>
      <c r="B82" s="14">
        <f t="shared" si="16"/>
        <v>0</v>
      </c>
      <c r="C82" s="14">
        <f t="shared" si="17"/>
        <v>27.500000000000004</v>
      </c>
      <c r="D82" s="14">
        <f t="shared" si="18"/>
        <v>0</v>
      </c>
      <c r="E82" s="14">
        <f t="shared" si="12"/>
        <v>0</v>
      </c>
      <c r="F82" s="14">
        <f t="shared" si="13"/>
        <v>4.1666666666666661</v>
      </c>
      <c r="G82" s="14"/>
      <c r="H82" s="3" t="s">
        <v>41</v>
      </c>
      <c r="I82" s="3" t="s">
        <v>216</v>
      </c>
      <c r="J82" s="3" t="s">
        <v>217</v>
      </c>
      <c r="K82" s="17" t="s">
        <v>218</v>
      </c>
      <c r="L82" s="18" t="s">
        <v>176</v>
      </c>
      <c r="M82" s="3" t="s">
        <v>71</v>
      </c>
      <c r="N82" s="3" t="s">
        <v>71</v>
      </c>
      <c r="O82" s="3" t="s">
        <v>71</v>
      </c>
      <c r="P82" s="3" t="s">
        <v>71</v>
      </c>
      <c r="Q82" s="3" t="s">
        <v>71</v>
      </c>
      <c r="R82" s="3" t="s">
        <v>71</v>
      </c>
      <c r="S82" s="3" t="s">
        <v>71</v>
      </c>
      <c r="T82" s="3" t="s">
        <v>71</v>
      </c>
      <c r="U82" s="3" t="s">
        <v>71</v>
      </c>
      <c r="V82" s="3" t="s">
        <v>71</v>
      </c>
      <c r="W82" s="3" t="s">
        <v>71</v>
      </c>
      <c r="X82" s="3" t="s">
        <v>71</v>
      </c>
      <c r="Y82" s="3" t="s">
        <v>71</v>
      </c>
      <c r="Z82" s="3" t="s">
        <v>71</v>
      </c>
      <c r="AA82" s="3" t="s">
        <v>71</v>
      </c>
      <c r="AB82" s="3" t="s">
        <v>71</v>
      </c>
      <c r="AC82" s="3" t="s">
        <v>71</v>
      </c>
      <c r="AD82" s="3" t="s">
        <v>71</v>
      </c>
      <c r="AE82" s="3" t="s">
        <v>71</v>
      </c>
      <c r="AF82" s="3" t="s">
        <v>71</v>
      </c>
      <c r="AG82" s="3" t="s">
        <v>71</v>
      </c>
      <c r="AH82" s="3" t="s">
        <v>71</v>
      </c>
      <c r="AI82" s="3" t="s">
        <v>71</v>
      </c>
      <c r="AJ82" s="3" t="s">
        <v>71</v>
      </c>
      <c r="AK82" s="3" t="s">
        <v>71</v>
      </c>
      <c r="AL82" s="3" t="s">
        <v>71</v>
      </c>
      <c r="AM82" s="3" t="s">
        <v>71</v>
      </c>
      <c r="AN82" s="3" t="s">
        <v>46</v>
      </c>
      <c r="AO82" s="3" t="s">
        <v>71</v>
      </c>
      <c r="AP82" s="3" t="s">
        <v>71</v>
      </c>
      <c r="AQ82" s="3" t="s">
        <v>71</v>
      </c>
      <c r="AR82" s="3" t="s">
        <v>71</v>
      </c>
      <c r="AS82" s="3" t="s">
        <v>71</v>
      </c>
      <c r="AT82" s="3" t="s">
        <v>71</v>
      </c>
      <c r="AU82" s="3" t="s">
        <v>71</v>
      </c>
      <c r="AV82" s="3" t="s">
        <v>71</v>
      </c>
      <c r="AW82" s="3" t="s">
        <v>58</v>
      </c>
      <c r="AX82" s="3" t="s">
        <v>71</v>
      </c>
      <c r="AY82" s="3" t="s">
        <v>71</v>
      </c>
      <c r="AZ82" s="3" t="s">
        <v>71</v>
      </c>
      <c r="BA82" s="3" t="s">
        <v>71</v>
      </c>
      <c r="BB82" s="3" t="s">
        <v>71</v>
      </c>
      <c r="BC82" s="3" t="s">
        <v>71</v>
      </c>
      <c r="BD82" s="3" t="s">
        <v>71</v>
      </c>
      <c r="BE82" s="3" t="s">
        <v>71</v>
      </c>
      <c r="BF82" s="3" t="s">
        <v>71</v>
      </c>
      <c r="BG82" s="3" t="s">
        <v>71</v>
      </c>
      <c r="BH82" s="3" t="s">
        <v>71</v>
      </c>
      <c r="BI82" s="3" t="s">
        <v>71</v>
      </c>
      <c r="BJ82" s="3" t="s">
        <v>71</v>
      </c>
      <c r="BK82" s="3" t="s">
        <v>71</v>
      </c>
      <c r="BL82" s="3" t="s">
        <v>71</v>
      </c>
      <c r="BM82" s="3" t="s">
        <v>46</v>
      </c>
      <c r="BN82" s="3" t="s">
        <v>71</v>
      </c>
      <c r="BO82" s="3" t="s">
        <v>71</v>
      </c>
      <c r="BP82" s="3" t="s">
        <v>71</v>
      </c>
      <c r="BQ82" s="3" t="s">
        <v>71</v>
      </c>
      <c r="BR82" s="3" t="s">
        <v>71</v>
      </c>
      <c r="BS82" s="3" cm="1">
        <f t="array" ref="BS82" xml:space="preserve"> 5 * (SUMPRODUCT( (M$6:V$6=1)*((M82:V82="Y") + (M82:V82="N")) * 2 ) +SUMPRODUCT( (M$6:V$6=2) * ((M82:V82="Y") + (M82:V82="N")) * 1 ) + SUMPRODUCT( (M$6:V$6=3)*((M82:V82="Y")+(M82:V82="N"))*1 ) +SUMPRODUCT( (M$6:V$6=4 ) * ((M82:V82="Y") + (M82:V82="N")) * 1 )+SUMPRODUCT( (M$6:V$6=5) * ((M82:V82="Y")+(M82:V82="N")) * 2 ))+1*(SUMPRODUCT( (X$6:BQ$6=1) * ((X82:BQ82="Y") + (X82:BQ82="N")) * 2 ) +SUMPRODUCT( (X$6:BQ$6=2 ) * ((X82:BQ82="Y") + (X82:BQ82="N")) * 1 ) +SUMPRODUCT( (X$6:BQ$6=3) * ((X82:BQ82="Y") + (X82:BQ82="N")) * 1 ) +SUMPRODUCT( (X$6:BQ$6=4) * ((X82:BQ82="Y") + (X82:BQ82="N")) * 1 ) + SUMPRODUCT( (X$6:BQ$6=5) * ((X82:BQ82="Y") + (X82:BQ82="N")) * 2 ))</f>
        <v>103</v>
      </c>
      <c r="BT82" s="3" cm="1">
        <f t="array" ref="BT82" xml:space="preserve"> 5 * (SUMPRODUCT( (M$6:V$6=1) * (M82:V82="Y") * 2 ) + SUMPRODUCT( (M$6:V$6=2) * (M82:V82="Y") * 1 ) +SUMPRODUCT( (M$6:V$6=3) * (M82:V82="Y") * 1 ) + SUMPRODUCT( (M$6:V$6=4) * (M82:V82="N") * 1 ) +SUMPRODUCT( (M$6:V$6=5) * (M82:V82="N") * 2 ))
+ (SUMPRODUCT( (X$6:BQ$6=1) * (X82:BQ82="Y") * 2 ) +SUMPRODUCT( (X$6:BQ$6=2) * (X82:BQ82="Y") * 1 ) +SUMPRODUCT( (X$6:BQ$6=3) * (X82:BQ82="Y") * 1 ) +SUMPRODUCT( (X$6:BQ$6=4) * (X82:BQ82="N") * 1 ) +SUMPRODUCT( (X$6:BQ$6=5) * (X82:BQ82="N") * 2 ))</f>
        <v>12</v>
      </c>
      <c r="BU82" s="3">
        <f t="shared" si="14"/>
        <v>1</v>
      </c>
      <c r="BV82" s="3">
        <f t="shared" si="11"/>
        <v>1</v>
      </c>
      <c r="BX82" s="3">
        <f xml:space="preserve"> 5 * (SUMPRODUCT( (M$6:N$6=1)*((M82:N82="Y") + (M82:N82="N")) * 2 ) +SUMPRODUCT( (M$6:N$6=2) * ((M82:N82="Y") + (M82:N82="N")) * 1 ) + SUMPRODUCT( (M$6:N$6=3)*((M82:N82="Y")+(M82:N82="N"))*1 ) +SUMPRODUCT( (M$6:N$6=4 ) * ((M82:N82="Y") + (M82:N82="N")) * 1 )+SUMPRODUCT( (M$6:N$6=5) * ((M82:N82="Y")+(M82:N82="N")) * 2 ))+1*(SUMPRODUCT( (X$6:AC$6=1) * ((X82:AC82="Y") + (X82:AC82="N")) * 2 ) +SUMPRODUCT( (X$6:AC$6=2 ) * ((X82:AC82="Y") + (X82:AC82="N")) * 1 ) +SUMPRODUCT( (X$6:AC$6=3) * ((X82:AC82="Y") + (X82:AC82="N")) * 1 ) +SUMPRODUCT( (X$6:AC$6=4) * ((X82:AC82="Y") + (X82:AC82="N")) * 1 ) + SUMPRODUCT( (X$6:AC$6=5) * ((X82:AC82="Y") + (X82:AC82="N")) * 2 ))</f>
        <v>17</v>
      </c>
      <c r="BY82" s="3">
        <f xml:space="preserve"> 5 * (SUMPRODUCT( (M$6:N$6=1) * (M82:N82="Y") * 2 ) + SUMPRODUCT( (M$6:N$6=2) * (M82:N82="Y") * 1 ) +SUMPRODUCT( (M$6:N$6=3) * (M82:N82="Y") * 1 ) + SUMPRODUCT( (M$6:N$6=4) * (M82:N82="N") * 1 ) +SUMPRODUCT( (M$6:N$6=5) * (M82:N82="N") * 2 ))
+ (SUMPRODUCT( (X$6:AC$6=1) * (X82:AC82="Y") * 2 ) +SUMPRODUCT( (X$6:AC$6=2) * (X82:AC82="Y") * 1 ) +SUMPRODUCT( (X$6:AC$6=3) * (X82:AC82="Y") * 1 ) +SUMPRODUCT( (X$6:AC$6=4) * (X82:AC82="N") * 1 ) +SUMPRODUCT( (X$6:AC$6=5) * (X82:AC82="N") * 2 ))</f>
        <v>0</v>
      </c>
      <c r="BZ82" s="3">
        <f>COUNTA(M82:N82)+COUNTA(X82:AC82)</f>
        <v>8</v>
      </c>
      <c r="CA82" s="3">
        <f xml:space="preserve"> 5 * (SUMPRODUCT( (O$6:R$6=1)*((O82:R82="Y") + (O82:R82="N")) * 2 ) +SUMPRODUCT( (O$6:R$6=2) * ((O82:R82="Y") + (O82:R82="N")) * 1 ) + SUMPRODUCT( (O$6:R$6=3)*((O82:R82="Y")+(O82:R82="N"))*1 ) +SUMPRODUCT( (O$6:R$6=4 ) * ((O82:R82="Y") + (O82:R82="N")) * 1 )+SUMPRODUCT( (O$6:R$6=5) * ((O82:R82="Y")+(O82:R82="N")) * 2 ))
+1*(SUMPRODUCT( (AD$6:AQ$6=1) * ((AD82:AQ82="Y") + (AD82:AQ82="N")) * 2 ) +SUMPRODUCT( (AD$6:AQ$6=2 ) * ((AD82:AQ82="Y") + (AD82:AQ82="N")) * 1 ) +SUMPRODUCT( (AD$6:AQ$6=3) * ((AD82:AQ82="Y") + (AD82:AQ82="N")) * 1 ) +SUMPRODUCT( (AD$6:AQ$6=4) * ((AD82:AQ82="Y") + (AD82:AQ82="N")) * 1 ) + SUMPRODUCT( (AD$6:AQ$6=5) * ((AD82:AQ82="Y") + (AD82:AQ82="N")) * 2 ))</f>
        <v>40</v>
      </c>
      <c r="CB82" s="3">
        <f xml:space="preserve"> 5 * (SUMPRODUCT( (O$6:R$6=1) * (O82:R82="Y") * 2 ) + SUMPRODUCT( (O$6:R$6=2) * (O82:R82="Y") * 1 ) +SUMPRODUCT( (O$6:R$6=3) * (O82:R82="Y") * 1 ) + SUMPRODUCT( (O$6:R$6=4) * (O82:R82="N") * 1 ) +SUMPRODUCT( (O$6:R$6=5) * (O82:R82="N") * 2 ))
+ (SUMPRODUCT( (AD$6:AQ$6=1) * (AD82:AQ82="Y") * 2 ) +SUMPRODUCT( (AD$6:AQ$6=2) * (AD82:AQ82="Y") * 1 ) +SUMPRODUCT( (AD$6:AQ$6=3) * (AD82:AQ82="Y") * 1 ) +SUMPRODUCT( (AD$6:AQ$6=4) * (AD82:AQ82="N") * 1 ) +SUMPRODUCT( (AD$6:AQ$6=5) * (AD82:AQ82="N") * 2 ))</f>
        <v>11</v>
      </c>
      <c r="CC82" s="3">
        <f>COUNTA(O82:R82)+COUNTA(AD82:AQ82)</f>
        <v>18</v>
      </c>
      <c r="CD82" s="3">
        <f>1*(SUMPRODUCT( (AR$6:AY$6=1) * ((AR82:AY82="Y") + (AR82:AY82="N")) * 2 ) +SUMPRODUCT( (AR$6:AY$6=2 ) * ((AR82:AY82="Y") + (AR82:AY82="N")) * 1 ) +SUMPRODUCT( (AR$6:AY$6=3) * ((AR82:AY82="Y") + (AR82:AY82="N")) * 1 ) +SUMPRODUCT( (AR$6:AY$6=4) * ((AR82:AY82="Y") + (AR82:AY82="N")) * 1 ) + SUMPRODUCT( (AR$6:AY$6=5) * ((AR82:AY82="Y") + (AR82:AY82="N")) * 2 ))</f>
        <v>7</v>
      </c>
      <c r="CE82" s="3">
        <f>(SUMPRODUCT( (AR$6:AY$6=1) * (AR82:AY82="Y") * 2 ) +SUMPRODUCT( (AR$6:AY$6=2) * (AR82:AY82="Y") * 1 ) +SUMPRODUCT( (AR$6:AY$6=3) * (AR82:AY82="Y") * 1 ) +SUMPRODUCT( (AR$6:AY$6=4) * (AR82:AY82="N") * 1 ) +SUMPRODUCT( (AR$6:AY$6=5) * (AR82:AY82="N") * 2 ))</f>
        <v>0</v>
      </c>
      <c r="CF82" s="3">
        <f>COUNTA(AR82:AY82)</f>
        <v>8</v>
      </c>
      <c r="CG82" s="3" cm="1">
        <f t="array" ref="CG82">5*(SUMPRODUCT((S$6=1)*((S82="Y")+(S82="N"))*2)+SUMPRODUCT((S$6=2)*((S82="Y")+(S82="N"))*1)+SUMPRODUCT((S$6=3)*((S82="Y")+(S82="N"))*1)+SUMPRODUCT((S$6=4)*((S82="Y")+(S82="N"))*1)+SUMPRODUCT((S$6=5)*((S82="Y")+(S82="N"))*2))+1*(SUMPRODUCT((AZ$6:BI$6=1)*((AZ82:BI82="Y")+(AZ82:BI82="N"))*2)+SUMPRODUCT((AZ$6:BI$6=2)*((AZ82:BI82="Y")+(AZ82:BI82="N"))*1)+SUMPRODUCT((AZ$6:BI$6=3)*((AZ82:BI82="Y")+(AZ82:BI82="N"))*1)+SUMPRODUCT((AZ$6:BI$6=4)*((AZ82:BI82="Y")+(AZ82:BI82="N"))*1)+SUMPRODUCT((AZ$6:BI$6=5)*((AZ82:BI82="Y")+(AZ82:BI82="N"))*2))</f>
        <v>15</v>
      </c>
      <c r="CH82" s="3" cm="1">
        <f t="array" ref="CH82">5*(SUMPRODUCT((S$6=1)*(S82="Y")*2)+SUMPRODUCT((S$6=2)*(S82="Y")*1)+SUMPRODUCT((S$6=3)*(S82="Y")*1)+SUMPRODUCT((S$6=4)*(S82="N")*1)+SUMPRODUCT((S$6=5)*(S82="N")*2))+(SUMPRODUCT((AZ$6:BI$6=1)*(AZ82:BI82="Y")*2)+SUMPRODUCT((AZ$6:BI$6=2)*(AZ82:BI82="Y")*1)+SUMPRODUCT((AZ$6:BI$6=3)*(AZ82:BI82="Y")*1)+SUMPRODUCT((AZ$6:BI$6=4)*(AZ82:BI82="N")*1)+SUMPRODUCT((AZ$6:BI$6=5)*(AZ82:BI82="N")*2))</f>
        <v>0</v>
      </c>
      <c r="CI82" s="3">
        <f>COUNTA(S82)+COUNTA(AZ82:BI82)</f>
        <v>11</v>
      </c>
      <c r="CJ82" s="3" cm="1">
        <f t="array" ref="CJ82">5*(SUMPRODUCT((T$6:V$6=1)*((T82:V82="Y")+(T82:V82="N"))*2)+SUMPRODUCT((T$6:V$6=2)*((T82:V82="Y")+(T82:V82="N"))*1)+SUMPRODUCT((T$6:V$6=3)*((T82:V82="Y")+(T82:V82="N"))*1)+SUMPRODUCT((T$6:V$6=4)*((T82:V82="Y")+(T82:V82="N"))*1)+SUMPRODUCT((T$6:V$6=5)*((T82:V82="Y")+(T82:V82="N"))*2))+1*(SUMPRODUCT((BJ$6:BQ$6=1)*((BJ82:BQ82="Y")+(BJ82:BQ82="N"))*2)+SUMPRODUCT((BJ$6:BQ$6=2)*((BJ82:BQ82="Y")+(BJ82:BQ82="N"))*1)+SUMPRODUCT((BJ$6:BQ$6=3)*((BJ82:BQ82="Y")+(BJ82:BQ82="N"))*1)+SUMPRODUCT((BJ$6:BQ$6=4)*((BJ82:BQ82="Y")+(BJ82:BQ82="N"))*1)+SUMPRODUCT((BJ$6:BQ$6=5)*((BJ82:BQ82="Y")+(BJ82:BQ82="N"))*2))</f>
        <v>24</v>
      </c>
      <c r="CK82" s="3" cm="1">
        <f t="array" ref="CK82">5*(SUMPRODUCT((T$6:V$6=1)*(T82:V82="Y")*2)+SUMPRODUCT((T$6:V$6=2)*(T82:V82="Y")*1)+SUMPRODUCT((T$6:V$6=3)*(T82:V82="Y")*1)+SUMPRODUCT((T$6:V$6=4)*(T82:V82="N")*1)+SUMPRODUCT((T$6:V$6=5)*(T82:V82="N")*2))+(SUMPRODUCT((BJ$6:BQ$6=1)*(BJ82:BQ82="Y")*2)+SUMPRODUCT((BJ$6:BQ$6=2)*(BJ82:BQ82="Y")*1)+SUMPRODUCT((BJ$6:BQ$6=3)*(BJ82:BQ82="Y")*1)+SUMPRODUCT((BJ$6:BQ$6=4)*(BJ82:BQ82="N")*1)+SUMPRODUCT((BJ$6:BQ$6=5)*(BJ82:BQ82="N")*2))</f>
        <v>1</v>
      </c>
      <c r="CL82" s="3">
        <f t="shared" si="15"/>
        <v>11</v>
      </c>
      <c r="CM82" s="19" t="e">
        <f>SUM(COUNTIF(M82, $H$128)*$H$137)+(COUNTIF(M82, $H$129)*$H$137)+(COUNTIF(#REF!, $H$128)*$H$135)+(COUNTIF(#REF!, $H$129)*$H$135)</f>
        <v>#REF!</v>
      </c>
      <c r="CN82" s="19" t="e">
        <f>SUM(COUNTIF(M82, $H$128)*$H$137)+(COUNTIF(#REF!, $H$128)*$H$135)</f>
        <v>#REF!</v>
      </c>
      <c r="CO82" s="19">
        <f>COUNTA(M82)+COUNTA(#REF!)</f>
        <v>2</v>
      </c>
      <c r="CP82" s="19" t="e">
        <f>SUM(COUNTIF(M82, $H$128)*$H$137)+(COUNTIF(M82, $H$129)*$H$137)+(COUNTIF(#REF!, $H$128)*$H$135)+(COUNTIF(#REF!, $H$129)*$H$135)</f>
        <v>#REF!</v>
      </c>
      <c r="CQ82" s="19" t="e">
        <f>SUM(COUNTIF(M82, $H$128)*$H$137)+(COUNTIF(#REF!, $H$128)*$H$135)</f>
        <v>#REF!</v>
      </c>
      <c r="CR82" s="19">
        <f>COUNTA(M82)+COUNTA(#REF!)</f>
        <v>2</v>
      </c>
    </row>
    <row r="83" spans="1:96" ht="15.75" customHeight="1" thickBot="1" x14ac:dyDescent="0.25">
      <c r="A83" s="14">
        <f t="shared" si="10"/>
        <v>18.446601941747574</v>
      </c>
      <c r="B83" s="14">
        <f t="shared" si="16"/>
        <v>0</v>
      </c>
      <c r="C83" s="14">
        <f t="shared" si="17"/>
        <v>38.461538461538467</v>
      </c>
      <c r="D83" s="14">
        <f t="shared" si="18"/>
        <v>37.5</v>
      </c>
      <c r="E83" s="14">
        <f t="shared" si="12"/>
        <v>0</v>
      </c>
      <c r="F83" s="14">
        <f t="shared" si="13"/>
        <v>4.1666666666666661</v>
      </c>
      <c r="G83" s="14"/>
      <c r="H83" s="3" t="s">
        <v>41</v>
      </c>
      <c r="I83" s="3" t="s">
        <v>219</v>
      </c>
      <c r="J83" s="3" t="s">
        <v>156</v>
      </c>
      <c r="K83" s="17" t="s">
        <v>220</v>
      </c>
      <c r="L83" s="18" t="s">
        <v>176</v>
      </c>
      <c r="M83" s="3" t="s">
        <v>71</v>
      </c>
      <c r="N83" s="3" t="s">
        <v>71</v>
      </c>
      <c r="O83" s="3" t="s">
        <v>71</v>
      </c>
      <c r="P83" s="3" t="s">
        <v>71</v>
      </c>
      <c r="Q83" s="3" t="s">
        <v>71</v>
      </c>
      <c r="R83" s="3" t="s">
        <v>71</v>
      </c>
      <c r="S83" s="3" t="s">
        <v>71</v>
      </c>
      <c r="T83" s="3" t="s">
        <v>71</v>
      </c>
      <c r="U83" s="3" t="s">
        <v>71</v>
      </c>
      <c r="V83" s="3" t="s">
        <v>71</v>
      </c>
      <c r="W83" s="3" t="s">
        <v>71</v>
      </c>
      <c r="X83" s="3" t="s">
        <v>71</v>
      </c>
      <c r="Y83" s="3" t="s">
        <v>71</v>
      </c>
      <c r="Z83" s="3" t="s">
        <v>71</v>
      </c>
      <c r="AA83" s="3" t="s">
        <v>71</v>
      </c>
      <c r="AB83" s="3" t="s">
        <v>71</v>
      </c>
      <c r="AC83" s="3" t="s">
        <v>71</v>
      </c>
      <c r="AD83" s="3" t="s">
        <v>71</v>
      </c>
      <c r="AE83" s="3" t="s">
        <v>46</v>
      </c>
      <c r="AF83" s="3" t="s">
        <v>71</v>
      </c>
      <c r="AG83" s="3" t="s">
        <v>58</v>
      </c>
      <c r="AH83" s="3" t="s">
        <v>46</v>
      </c>
      <c r="AI83" s="3" t="s">
        <v>71</v>
      </c>
      <c r="AJ83" s="3" t="s">
        <v>71</v>
      </c>
      <c r="AK83" s="3" t="s">
        <v>71</v>
      </c>
      <c r="AL83" s="3" t="s">
        <v>46</v>
      </c>
      <c r="AM83" s="3" t="s">
        <v>46</v>
      </c>
      <c r="AN83" s="3" t="s">
        <v>46</v>
      </c>
      <c r="AO83" s="3" t="s">
        <v>71</v>
      </c>
      <c r="AP83" s="3" t="s">
        <v>71</v>
      </c>
      <c r="AQ83" s="3" t="s">
        <v>71</v>
      </c>
      <c r="AR83" s="3" t="s">
        <v>46</v>
      </c>
      <c r="AS83" s="3" t="s">
        <v>46</v>
      </c>
      <c r="AT83" s="3" t="s">
        <v>71</v>
      </c>
      <c r="AU83" s="3" t="s">
        <v>71</v>
      </c>
      <c r="AV83" s="3" t="s">
        <v>46</v>
      </c>
      <c r="AW83" s="3" t="s">
        <v>71</v>
      </c>
      <c r="AX83" s="3" t="s">
        <v>71</v>
      </c>
      <c r="AY83" s="3" t="s">
        <v>71</v>
      </c>
      <c r="AZ83" s="3" t="s">
        <v>71</v>
      </c>
      <c r="BA83" s="3" t="s">
        <v>71</v>
      </c>
      <c r="BB83" s="3" t="s">
        <v>71</v>
      </c>
      <c r="BC83" s="3" t="s">
        <v>71</v>
      </c>
      <c r="BD83" s="3" t="s">
        <v>71</v>
      </c>
      <c r="BE83" s="3" t="s">
        <v>71</v>
      </c>
      <c r="BF83" s="3" t="s">
        <v>71</v>
      </c>
      <c r="BG83" s="3" t="s">
        <v>71</v>
      </c>
      <c r="BH83" s="3" t="s">
        <v>71</v>
      </c>
      <c r="BI83" s="3" t="s">
        <v>71</v>
      </c>
      <c r="BJ83" s="3" t="s">
        <v>71</v>
      </c>
      <c r="BK83" s="3" t="s">
        <v>71</v>
      </c>
      <c r="BL83" s="3" t="s">
        <v>71</v>
      </c>
      <c r="BM83" s="3" t="s">
        <v>46</v>
      </c>
      <c r="BN83" s="3" t="s">
        <v>71</v>
      </c>
      <c r="BO83" s="3" t="s">
        <v>71</v>
      </c>
      <c r="BP83" s="3" t="s">
        <v>71</v>
      </c>
      <c r="BQ83" s="3" t="s">
        <v>71</v>
      </c>
      <c r="BR83" s="3" t="s">
        <v>71</v>
      </c>
      <c r="BS83" s="3" cm="1">
        <f t="array" ref="BS83" xml:space="preserve"> 5 * (SUMPRODUCT( (M$6:V$6=1)*((M83:V83="Y") + (M83:V83="N")) * 2 ) +SUMPRODUCT( (M$6:V$6=2) * ((M83:V83="Y") + (M83:V83="N")) * 1 ) + SUMPRODUCT( (M$6:V$6=3)*((M83:V83="Y")+(M83:V83="N"))*1 ) +SUMPRODUCT( (M$6:V$6=4 ) * ((M83:V83="Y") + (M83:V83="N")) * 1 )+SUMPRODUCT( (M$6:V$6=5) * ((M83:V83="Y")+(M83:V83="N")) * 2 ))+1*(SUMPRODUCT( (X$6:BQ$6=1) * ((X83:BQ83="Y") + (X83:BQ83="N")) * 2 ) +SUMPRODUCT( (X$6:BQ$6=2 ) * ((X83:BQ83="Y") + (X83:BQ83="N")) * 1 ) +SUMPRODUCT( (X$6:BQ$6=3) * ((X83:BQ83="Y") + (X83:BQ83="N")) * 1 ) +SUMPRODUCT( (X$6:BQ$6=4) * ((X83:BQ83="Y") + (X83:BQ83="N")) * 1 ) + SUMPRODUCT( (X$6:BQ$6=5) * ((X83:BQ83="Y") + (X83:BQ83="N")) * 2 ))</f>
        <v>103</v>
      </c>
      <c r="BT83" s="3" cm="1">
        <f t="array" ref="BT83" xml:space="preserve"> 5 * (SUMPRODUCT( (M$6:V$6=1) * (M83:V83="Y") * 2 ) + SUMPRODUCT( (M$6:V$6=2) * (M83:V83="Y") * 1 ) +SUMPRODUCT( (M$6:V$6=3) * (M83:V83="Y") * 1 ) + SUMPRODUCT( (M$6:V$6=4) * (M83:V83="N") * 1 ) +SUMPRODUCT( (M$6:V$6=5) * (M83:V83="N") * 2 ))
+ (SUMPRODUCT( (X$6:BQ$6=1) * (X83:BQ83="Y") * 2 ) +SUMPRODUCT( (X$6:BQ$6=2) * (X83:BQ83="Y") * 1 ) +SUMPRODUCT( (X$6:BQ$6=3) * (X83:BQ83="Y") * 1 ) +SUMPRODUCT( (X$6:BQ$6=4) * (X83:BQ83="N") * 1 ) +SUMPRODUCT( (X$6:BQ$6=5) * (X83:BQ83="N") * 2 ))</f>
        <v>19</v>
      </c>
      <c r="BU83" s="3">
        <f t="shared" si="14"/>
        <v>1</v>
      </c>
      <c r="BV83" s="3">
        <f t="shared" si="11"/>
        <v>1</v>
      </c>
      <c r="BX83" s="3">
        <f xml:space="preserve"> 5 * (SUMPRODUCT( (M$6:N$6=1)*((M83:N83="Y") + (M83:N83="N")) * 2 ) +SUMPRODUCT( (M$6:N$6=2) * ((M83:N83="Y") + (M83:N83="N")) * 1 ) + SUMPRODUCT( (M$6:N$6=3)*((M83:N83="Y")+(M83:N83="N"))*1 ) +SUMPRODUCT( (M$6:N$6=4 ) * ((M83:N83="Y") + (M83:N83="N")) * 1 )+SUMPRODUCT( (M$6:N$6=5) * ((M83:N83="Y")+(M83:N83="N")) * 2 ))+1*(SUMPRODUCT( (X$6:AC$6=1) * ((X83:AC83="Y") + (X83:AC83="N")) * 2 ) +SUMPRODUCT( (X$6:AC$6=2 ) * ((X83:AC83="Y") + (X83:AC83="N")) * 1 ) +SUMPRODUCT( (X$6:AC$6=3) * ((X83:AC83="Y") + (X83:AC83="N")) * 1 ) +SUMPRODUCT( (X$6:AC$6=4) * ((X83:AC83="Y") + (X83:AC83="N")) * 1 ) + SUMPRODUCT( (X$6:AC$6=5) * ((X83:AC83="Y") + (X83:AC83="N")) * 2 ))</f>
        <v>17</v>
      </c>
      <c r="BY83" s="3">
        <f xml:space="preserve"> 5 * (SUMPRODUCT( (M$6:N$6=1) * (M83:N83="Y") * 2 ) + SUMPRODUCT( (M$6:N$6=2) * (M83:N83="Y") * 1 ) +SUMPRODUCT( (M$6:N$6=3) * (M83:N83="Y") * 1 ) + SUMPRODUCT( (M$6:N$6=4) * (M83:N83="N") * 1 ) +SUMPRODUCT( (M$6:N$6=5) * (M83:N83="N") * 2 ))
+ (SUMPRODUCT( (X$6:AC$6=1) * (X83:AC83="Y") * 2 ) +SUMPRODUCT( (X$6:AC$6=2) * (X83:AC83="Y") * 1 ) +SUMPRODUCT( (X$6:AC$6=3) * (X83:AC83="Y") * 1 ) +SUMPRODUCT( (X$6:AC$6=4) * (X83:AC83="N") * 1 ) +SUMPRODUCT( (X$6:AC$6=5) * (X83:AC83="N") * 2 ))</f>
        <v>0</v>
      </c>
      <c r="BZ83" s="3">
        <f>COUNTA(M83:N83)+COUNTA(X83:AC83)</f>
        <v>8</v>
      </c>
      <c r="CA83" s="3">
        <f xml:space="preserve"> 5 * (SUMPRODUCT( (O$6:R$6=1)*((O83:R83="Y") + (O83:R83="N")) * 2 ) +SUMPRODUCT( (O$6:R$6=2) * ((O83:R83="Y") + (O83:R83="N")) * 1 ) + SUMPRODUCT( (O$6:R$6=3)*((O83:R83="Y")+(O83:R83="N"))*1 ) +SUMPRODUCT( (O$6:R$6=4 ) * ((O83:R83="Y") + (O83:R83="N")) * 1 )+SUMPRODUCT( (O$6:R$6=5) * ((O83:R83="Y")+(O83:R83="N")) * 2 ))
+1*(SUMPRODUCT( (AD$6:AQ$6=1) * ((AD83:AQ83="Y") + (AD83:AQ83="N")) * 2 ) +SUMPRODUCT( (AD$6:AQ$6=2 ) * ((AD83:AQ83="Y") + (AD83:AQ83="N")) * 1 ) +SUMPRODUCT( (AD$6:AQ$6=3) * ((AD83:AQ83="Y") + (AD83:AQ83="N")) * 1 ) +SUMPRODUCT( (AD$6:AQ$6=4) * ((AD83:AQ83="Y") + (AD83:AQ83="N")) * 1 ) + SUMPRODUCT( (AD$6:AQ$6=5) * ((AD83:AQ83="Y") + (AD83:AQ83="N")) * 2 ))</f>
        <v>39</v>
      </c>
      <c r="CB83" s="3">
        <f xml:space="preserve"> 5 * (SUMPRODUCT( (O$6:R$6=1) * (O83:R83="Y") * 2 ) + SUMPRODUCT( (O$6:R$6=2) * (O83:R83="Y") * 1 ) +SUMPRODUCT( (O$6:R$6=3) * (O83:R83="Y") * 1 ) + SUMPRODUCT( (O$6:R$6=4) * (O83:R83="N") * 1 ) +SUMPRODUCT( (O$6:R$6=5) * (O83:R83="N") * 2 ))
+ (SUMPRODUCT( (AD$6:AQ$6=1) * (AD83:AQ83="Y") * 2 ) +SUMPRODUCT( (AD$6:AQ$6=2) * (AD83:AQ83="Y") * 1 ) +SUMPRODUCT( (AD$6:AQ$6=3) * (AD83:AQ83="Y") * 1 ) +SUMPRODUCT( (AD$6:AQ$6=4) * (AD83:AQ83="N") * 1 ) +SUMPRODUCT( (AD$6:AQ$6=5) * (AD83:AQ83="N") * 2 ))</f>
        <v>15</v>
      </c>
      <c r="CC83" s="3">
        <f>COUNTA(O83:R83)+COUNTA(AD83:AQ83)</f>
        <v>18</v>
      </c>
      <c r="CD83" s="3">
        <f>1*(SUMPRODUCT( (AR$6:AY$6=1) * ((AR83:AY83="Y") + (AR83:AY83="N")) * 2 ) +SUMPRODUCT( (AR$6:AY$6=2 ) * ((AR83:AY83="Y") + (AR83:AY83="N")) * 1 ) +SUMPRODUCT( (AR$6:AY$6=3) * ((AR83:AY83="Y") + (AR83:AY83="N")) * 1 ) +SUMPRODUCT( (AR$6:AY$6=4) * ((AR83:AY83="Y") + (AR83:AY83="N")) * 1 ) + SUMPRODUCT( (AR$6:AY$6=5) * ((AR83:AY83="Y") + (AR83:AY83="N")) * 2 ))</f>
        <v>8</v>
      </c>
      <c r="CE83" s="3">
        <f>(SUMPRODUCT( (AR$6:AY$6=1) * (AR83:AY83="Y") * 2 ) +SUMPRODUCT( (AR$6:AY$6=2) * (AR83:AY83="Y") * 1 ) +SUMPRODUCT( (AR$6:AY$6=3) * (AR83:AY83="Y") * 1 ) +SUMPRODUCT( (AR$6:AY$6=4) * (AR83:AY83="N") * 1 ) +SUMPRODUCT( (AR$6:AY$6=5) * (AR83:AY83="N") * 2 ))</f>
        <v>3</v>
      </c>
      <c r="CF83" s="3">
        <f>COUNTA(AR83:AY83)</f>
        <v>8</v>
      </c>
      <c r="CG83" s="3" cm="1">
        <f t="array" ref="CG83">5*(SUMPRODUCT((S$6=1)*((S83="Y")+(S83="N"))*2)+SUMPRODUCT((S$6=2)*((S83="Y")+(S83="N"))*1)+SUMPRODUCT((S$6=3)*((S83="Y")+(S83="N"))*1)+SUMPRODUCT((S$6=4)*((S83="Y")+(S83="N"))*1)+SUMPRODUCT((S$6=5)*((S83="Y")+(S83="N"))*2))+1*(SUMPRODUCT((AZ$6:BI$6=1)*((AZ83:BI83="Y")+(AZ83:BI83="N"))*2)+SUMPRODUCT((AZ$6:BI$6=2)*((AZ83:BI83="Y")+(AZ83:BI83="N"))*1)+SUMPRODUCT((AZ$6:BI$6=3)*((AZ83:BI83="Y")+(AZ83:BI83="N"))*1)+SUMPRODUCT((AZ$6:BI$6=4)*((AZ83:BI83="Y")+(AZ83:BI83="N"))*1)+SUMPRODUCT((AZ$6:BI$6=5)*((AZ83:BI83="Y")+(AZ83:BI83="N"))*2))</f>
        <v>15</v>
      </c>
      <c r="CH83" s="3" cm="1">
        <f t="array" ref="CH83">5*(SUMPRODUCT((S$6=1)*(S83="Y")*2)+SUMPRODUCT((S$6=2)*(S83="Y")*1)+SUMPRODUCT((S$6=3)*(S83="Y")*1)+SUMPRODUCT((S$6=4)*(S83="N")*1)+SUMPRODUCT((S$6=5)*(S83="N")*2))+(SUMPRODUCT((AZ$6:BI$6=1)*(AZ83:BI83="Y")*2)+SUMPRODUCT((AZ$6:BI$6=2)*(AZ83:BI83="Y")*1)+SUMPRODUCT((AZ$6:BI$6=3)*(AZ83:BI83="Y")*1)+SUMPRODUCT((AZ$6:BI$6=4)*(AZ83:BI83="N")*1)+SUMPRODUCT((AZ$6:BI$6=5)*(AZ83:BI83="N")*2))</f>
        <v>0</v>
      </c>
      <c r="CI83" s="3">
        <f>COUNTA(S83)+COUNTA(AZ83:BI83)</f>
        <v>11</v>
      </c>
      <c r="CJ83" s="3" cm="1">
        <f t="array" ref="CJ83">5*(SUMPRODUCT((T$6:V$6=1)*((T83:V83="Y")+(T83:V83="N"))*2)+SUMPRODUCT((T$6:V$6=2)*((T83:V83="Y")+(T83:V83="N"))*1)+SUMPRODUCT((T$6:V$6=3)*((T83:V83="Y")+(T83:V83="N"))*1)+SUMPRODUCT((T$6:V$6=4)*((T83:V83="Y")+(T83:V83="N"))*1)+SUMPRODUCT((T$6:V$6=5)*((T83:V83="Y")+(T83:V83="N"))*2))+1*(SUMPRODUCT((BJ$6:BQ$6=1)*((BJ83:BQ83="Y")+(BJ83:BQ83="N"))*2)+SUMPRODUCT((BJ$6:BQ$6=2)*((BJ83:BQ83="Y")+(BJ83:BQ83="N"))*1)+SUMPRODUCT((BJ$6:BQ$6=3)*((BJ83:BQ83="Y")+(BJ83:BQ83="N"))*1)+SUMPRODUCT((BJ$6:BQ$6=4)*((BJ83:BQ83="Y")+(BJ83:BQ83="N"))*1)+SUMPRODUCT((BJ$6:BQ$6=5)*((BJ83:BQ83="Y")+(BJ83:BQ83="N"))*2))</f>
        <v>24</v>
      </c>
      <c r="CK83" s="3" cm="1">
        <f t="array" ref="CK83">5*(SUMPRODUCT((T$6:V$6=1)*(T83:V83="Y")*2)+SUMPRODUCT((T$6:V$6=2)*(T83:V83="Y")*1)+SUMPRODUCT((T$6:V$6=3)*(T83:V83="Y")*1)+SUMPRODUCT((T$6:V$6=4)*(T83:V83="N")*1)+SUMPRODUCT((T$6:V$6=5)*(T83:V83="N")*2))+(SUMPRODUCT((BJ$6:BQ$6=1)*(BJ83:BQ83="Y")*2)+SUMPRODUCT((BJ$6:BQ$6=2)*(BJ83:BQ83="Y")*1)+SUMPRODUCT((BJ$6:BQ$6=3)*(BJ83:BQ83="Y")*1)+SUMPRODUCT((BJ$6:BQ$6=4)*(BJ83:BQ83="N")*1)+SUMPRODUCT((BJ$6:BQ$6=5)*(BJ83:BQ83="N")*2))</f>
        <v>1</v>
      </c>
      <c r="CL83" s="3">
        <f t="shared" si="15"/>
        <v>11</v>
      </c>
      <c r="CM83" s="19" t="e">
        <f>SUM(COUNTIF(M83, $H$128)*$H$137)+(COUNTIF(M83, $H$129)*$H$137)+(COUNTIF(#REF!, $H$128)*$H$135)+(COUNTIF(#REF!, $H$129)*$H$135)</f>
        <v>#REF!</v>
      </c>
      <c r="CN83" s="19" t="e">
        <f>SUM(COUNTIF(M83, $H$128)*$H$137)+(COUNTIF(#REF!, $H$128)*$H$135)</f>
        <v>#REF!</v>
      </c>
      <c r="CO83" s="19">
        <f>COUNTA(M83)+COUNTA(#REF!)</f>
        <v>2</v>
      </c>
      <c r="CP83" s="19" t="e">
        <f>SUM(COUNTIF(M83, $H$128)*$H$137)+(COUNTIF(M83, $H$129)*$H$137)+(COUNTIF(#REF!, $H$128)*$H$135)+(COUNTIF(#REF!, $H$129)*$H$135)</f>
        <v>#REF!</v>
      </c>
      <c r="CQ83" s="19" t="e">
        <f>SUM(COUNTIF(M83, $H$128)*$H$137)+(COUNTIF(#REF!, $H$128)*$H$135)</f>
        <v>#REF!</v>
      </c>
      <c r="CR83" s="19">
        <f>COUNTA(M83)+COUNTA(#REF!)</f>
        <v>2</v>
      </c>
    </row>
    <row r="84" spans="1:96" ht="15.75" customHeight="1" thickBot="1" x14ac:dyDescent="0.25">
      <c r="A84" s="14">
        <f t="shared" si="10"/>
        <v>12.5</v>
      </c>
      <c r="B84" s="14">
        <f t="shared" si="16"/>
        <v>0</v>
      </c>
      <c r="C84" s="14">
        <f t="shared" si="17"/>
        <v>30</v>
      </c>
      <c r="D84" s="14">
        <f t="shared" si="18"/>
        <v>12.5</v>
      </c>
      <c r="E84" s="14">
        <f t="shared" si="12"/>
        <v>0</v>
      </c>
      <c r="F84" s="14">
        <f t="shared" si="13"/>
        <v>0</v>
      </c>
      <c r="G84" s="14"/>
      <c r="H84" s="3" t="s">
        <v>41</v>
      </c>
      <c r="I84" s="3" t="s">
        <v>221</v>
      </c>
      <c r="J84" s="3" t="s">
        <v>222</v>
      </c>
      <c r="K84" s="17" t="s">
        <v>204</v>
      </c>
      <c r="L84" s="18" t="s">
        <v>176</v>
      </c>
      <c r="M84" s="3" t="s">
        <v>71</v>
      </c>
      <c r="N84" s="3" t="s">
        <v>71</v>
      </c>
      <c r="O84" s="3" t="s">
        <v>71</v>
      </c>
      <c r="P84" s="3" t="s">
        <v>71</v>
      </c>
      <c r="Q84" s="3" t="s">
        <v>71</v>
      </c>
      <c r="R84" s="3" t="s">
        <v>71</v>
      </c>
      <c r="S84" s="3" t="s">
        <v>71</v>
      </c>
      <c r="T84" s="3" t="s">
        <v>71</v>
      </c>
      <c r="U84" s="3" t="s">
        <v>71</v>
      </c>
      <c r="V84" s="3" t="s">
        <v>71</v>
      </c>
      <c r="W84" s="3" t="s">
        <v>71</v>
      </c>
      <c r="X84" s="3" t="s">
        <v>71</v>
      </c>
      <c r="Y84" s="3" t="s">
        <v>71</v>
      </c>
      <c r="Z84" s="3" t="s">
        <v>71</v>
      </c>
      <c r="AA84" s="3" t="s">
        <v>71</v>
      </c>
      <c r="AB84" s="3" t="s">
        <v>71</v>
      </c>
      <c r="AC84" s="3" t="s">
        <v>71</v>
      </c>
      <c r="AD84" s="3" t="s">
        <v>71</v>
      </c>
      <c r="AE84" s="3" t="s">
        <v>46</v>
      </c>
      <c r="AF84" s="3" t="s">
        <v>71</v>
      </c>
      <c r="AG84" s="3" t="s">
        <v>71</v>
      </c>
      <c r="AH84" s="3" t="s">
        <v>71</v>
      </c>
      <c r="AI84" s="3" t="s">
        <v>71</v>
      </c>
      <c r="AJ84" s="3" t="s">
        <v>71</v>
      </c>
      <c r="AK84" s="3" t="s">
        <v>71</v>
      </c>
      <c r="AL84" s="3" t="s">
        <v>71</v>
      </c>
      <c r="AM84" s="3" t="s">
        <v>71</v>
      </c>
      <c r="AN84" s="3" t="s">
        <v>46</v>
      </c>
      <c r="AO84" s="3" t="s">
        <v>71</v>
      </c>
      <c r="AP84" s="3" t="s">
        <v>71</v>
      </c>
      <c r="AQ84" s="3" t="s">
        <v>71</v>
      </c>
      <c r="AR84" s="3" t="s">
        <v>71</v>
      </c>
      <c r="AS84" s="3" t="s">
        <v>71</v>
      </c>
      <c r="AT84" s="3" t="s">
        <v>71</v>
      </c>
      <c r="AU84" s="3" t="s">
        <v>71</v>
      </c>
      <c r="AV84" s="3" t="s">
        <v>46</v>
      </c>
      <c r="AW84" s="3" t="s">
        <v>71</v>
      </c>
      <c r="AX84" s="3" t="s">
        <v>71</v>
      </c>
      <c r="AY84" s="3" t="s">
        <v>71</v>
      </c>
      <c r="AZ84" s="3" t="s">
        <v>71</v>
      </c>
      <c r="BA84" s="3" t="s">
        <v>71</v>
      </c>
      <c r="BB84" s="3" t="s">
        <v>71</v>
      </c>
      <c r="BC84" s="3" t="s">
        <v>71</v>
      </c>
      <c r="BD84" s="3" t="s">
        <v>71</v>
      </c>
      <c r="BE84" s="3" t="s">
        <v>71</v>
      </c>
      <c r="BF84" s="3" t="s">
        <v>71</v>
      </c>
      <c r="BG84" s="3" t="s">
        <v>71</v>
      </c>
      <c r="BH84" s="3" t="s">
        <v>71</v>
      </c>
      <c r="BI84" s="3" t="s">
        <v>71</v>
      </c>
      <c r="BJ84" s="3" t="s">
        <v>71</v>
      </c>
      <c r="BK84" s="3" t="s">
        <v>71</v>
      </c>
      <c r="BL84" s="3" t="s">
        <v>71</v>
      </c>
      <c r="BM84" s="3" t="s">
        <v>71</v>
      </c>
      <c r="BN84" s="3" t="s">
        <v>71</v>
      </c>
      <c r="BO84" s="3" t="s">
        <v>71</v>
      </c>
      <c r="BP84" s="3" t="s">
        <v>71</v>
      </c>
      <c r="BQ84" s="3" t="s">
        <v>71</v>
      </c>
      <c r="BR84" s="3" t="s">
        <v>71</v>
      </c>
      <c r="BS84" s="3" cm="1">
        <f t="array" ref="BS84" xml:space="preserve"> 5 * (SUMPRODUCT( (M$6:V$6=1)*((M84:V84="Y") + (M84:V84="N")) * 2 ) +SUMPRODUCT( (M$6:V$6=2) * ((M84:V84="Y") + (M84:V84="N")) * 1 ) + SUMPRODUCT( (M$6:V$6=3)*((M84:V84="Y")+(M84:V84="N"))*1 ) +SUMPRODUCT( (M$6:V$6=4 ) * ((M84:V84="Y") + (M84:V84="N")) * 1 )+SUMPRODUCT( (M$6:V$6=5) * ((M84:V84="Y")+(M84:V84="N")) * 2 ))+1*(SUMPRODUCT( (X$6:BQ$6=1) * ((X84:BQ84="Y") + (X84:BQ84="N")) * 2 ) +SUMPRODUCT( (X$6:BQ$6=2 ) * ((X84:BQ84="Y") + (X84:BQ84="N")) * 1 ) +SUMPRODUCT( (X$6:BQ$6=3) * ((X84:BQ84="Y") + (X84:BQ84="N")) * 1 ) +SUMPRODUCT( (X$6:BQ$6=4) * ((X84:BQ84="Y") + (X84:BQ84="N")) * 1 ) + SUMPRODUCT( (X$6:BQ$6=5) * ((X84:BQ84="Y") + (X84:BQ84="N")) * 2 ))</f>
        <v>104</v>
      </c>
      <c r="BT84" s="3" cm="1">
        <f t="array" ref="BT84" xml:space="preserve"> 5 * (SUMPRODUCT( (M$6:V$6=1) * (M84:V84="Y") * 2 ) + SUMPRODUCT( (M$6:V$6=2) * (M84:V84="Y") * 1 ) +SUMPRODUCT( (M$6:V$6=3) * (M84:V84="Y") * 1 ) + SUMPRODUCT( (M$6:V$6=4) * (M84:V84="N") * 1 ) +SUMPRODUCT( (M$6:V$6=5) * (M84:V84="N") * 2 ))
+ (SUMPRODUCT( (X$6:BQ$6=1) * (X84:BQ84="Y") * 2 ) +SUMPRODUCT( (X$6:BQ$6=2) * (X84:BQ84="Y") * 1 ) +SUMPRODUCT( (X$6:BQ$6=3) * (X84:BQ84="Y") * 1 ) +SUMPRODUCT( (X$6:BQ$6=4) * (X84:BQ84="N") * 1 ) +SUMPRODUCT( (X$6:BQ$6=5) * (X84:BQ84="N") * 2 ))</f>
        <v>13</v>
      </c>
      <c r="BU84" s="3">
        <f t="shared" si="14"/>
        <v>0</v>
      </c>
      <c r="BV84" s="3">
        <f t="shared" si="11"/>
        <v>1</v>
      </c>
      <c r="BX84" s="3">
        <f xml:space="preserve"> 5 * (SUMPRODUCT( (M$6:N$6=1)*((M84:N84="Y") + (M84:N84="N")) * 2 ) +SUMPRODUCT( (M$6:N$6=2) * ((M84:N84="Y") + (M84:N84="N")) * 1 ) + SUMPRODUCT( (M$6:N$6=3)*((M84:N84="Y")+(M84:N84="N"))*1 ) +SUMPRODUCT( (M$6:N$6=4 ) * ((M84:N84="Y") + (M84:N84="N")) * 1 )+SUMPRODUCT( (M$6:N$6=5) * ((M84:N84="Y")+(M84:N84="N")) * 2 ))+1*(SUMPRODUCT( (X$6:AC$6=1) * ((X84:AC84="Y") + (X84:AC84="N")) * 2 ) +SUMPRODUCT( (X$6:AC$6=2 ) * ((X84:AC84="Y") + (X84:AC84="N")) * 1 ) +SUMPRODUCT( (X$6:AC$6=3) * ((X84:AC84="Y") + (X84:AC84="N")) * 1 ) +SUMPRODUCT( (X$6:AC$6=4) * ((X84:AC84="Y") + (X84:AC84="N")) * 1 ) + SUMPRODUCT( (X$6:AC$6=5) * ((X84:AC84="Y") + (X84:AC84="N")) * 2 ))</f>
        <v>17</v>
      </c>
      <c r="BY84" s="3">
        <f xml:space="preserve"> 5 * (SUMPRODUCT( (M$6:N$6=1) * (M84:N84="Y") * 2 ) + SUMPRODUCT( (M$6:N$6=2) * (M84:N84="Y") * 1 ) +SUMPRODUCT( (M$6:N$6=3) * (M84:N84="Y") * 1 ) + SUMPRODUCT( (M$6:N$6=4) * (M84:N84="N") * 1 ) +SUMPRODUCT( (M$6:N$6=5) * (M84:N84="N") * 2 ))
+ (SUMPRODUCT( (X$6:AC$6=1) * (X84:AC84="Y") * 2 ) +SUMPRODUCT( (X$6:AC$6=2) * (X84:AC84="Y") * 1 ) +SUMPRODUCT( (X$6:AC$6=3) * (X84:AC84="Y") * 1 ) +SUMPRODUCT( (X$6:AC$6=4) * (X84:AC84="N") * 1 ) +SUMPRODUCT( (X$6:AC$6=5) * (X84:AC84="N") * 2 ))</f>
        <v>0</v>
      </c>
      <c r="BZ84" s="3">
        <f>COUNTA(M84:N84)+COUNTA(X84:AC84)</f>
        <v>8</v>
      </c>
      <c r="CA84" s="3">
        <f xml:space="preserve"> 5 * (SUMPRODUCT( (O$6:R$6=1)*((O84:R84="Y") + (O84:R84="N")) * 2 ) +SUMPRODUCT( (O$6:R$6=2) * ((O84:R84="Y") + (O84:R84="N")) * 1 ) + SUMPRODUCT( (O$6:R$6=3)*((O84:R84="Y")+(O84:R84="N"))*1 ) +SUMPRODUCT( (O$6:R$6=4 ) * ((O84:R84="Y") + (O84:R84="N")) * 1 )+SUMPRODUCT( (O$6:R$6=5) * ((O84:R84="Y")+(O84:R84="N")) * 2 ))
+1*(SUMPRODUCT( (AD$6:AQ$6=1) * ((AD84:AQ84="Y") + (AD84:AQ84="N")) * 2 ) +SUMPRODUCT( (AD$6:AQ$6=2 ) * ((AD84:AQ84="Y") + (AD84:AQ84="N")) * 1 ) +SUMPRODUCT( (AD$6:AQ$6=3) * ((AD84:AQ84="Y") + (AD84:AQ84="N")) * 1 ) +SUMPRODUCT( (AD$6:AQ$6=4) * ((AD84:AQ84="Y") + (AD84:AQ84="N")) * 1 ) + SUMPRODUCT( (AD$6:AQ$6=5) * ((AD84:AQ84="Y") + (AD84:AQ84="N")) * 2 ))</f>
        <v>40</v>
      </c>
      <c r="CB84" s="3">
        <f xml:space="preserve"> 5 * (SUMPRODUCT( (O$6:R$6=1) * (O84:R84="Y") * 2 ) + SUMPRODUCT( (O$6:R$6=2) * (O84:R84="Y") * 1 ) +SUMPRODUCT( (O$6:R$6=3) * (O84:R84="Y") * 1 ) + SUMPRODUCT( (O$6:R$6=4) * (O84:R84="N") * 1 ) +SUMPRODUCT( (O$6:R$6=5) * (O84:R84="N") * 2 ))
+ (SUMPRODUCT( (AD$6:AQ$6=1) * (AD84:AQ84="Y") * 2 ) +SUMPRODUCT( (AD$6:AQ$6=2) * (AD84:AQ84="Y") * 1 ) +SUMPRODUCT( (AD$6:AQ$6=3) * (AD84:AQ84="Y") * 1 ) +SUMPRODUCT( (AD$6:AQ$6=4) * (AD84:AQ84="N") * 1 ) +SUMPRODUCT( (AD$6:AQ$6=5) * (AD84:AQ84="N") * 2 ))</f>
        <v>12</v>
      </c>
      <c r="CC84" s="3">
        <f>COUNTA(O84:R84)+COUNTA(AD84:AQ84)</f>
        <v>18</v>
      </c>
      <c r="CD84" s="3">
        <f>1*(SUMPRODUCT( (AR$6:AY$6=1) * ((AR84:AY84="Y") + (AR84:AY84="N")) * 2 ) +SUMPRODUCT( (AR$6:AY$6=2 ) * ((AR84:AY84="Y") + (AR84:AY84="N")) * 1 ) +SUMPRODUCT( (AR$6:AY$6=3) * ((AR84:AY84="Y") + (AR84:AY84="N")) * 1 ) +SUMPRODUCT( (AR$6:AY$6=4) * ((AR84:AY84="Y") + (AR84:AY84="N")) * 1 ) + SUMPRODUCT( (AR$6:AY$6=5) * ((AR84:AY84="Y") + (AR84:AY84="N")) * 2 ))</f>
        <v>8</v>
      </c>
      <c r="CE84" s="3">
        <f>(SUMPRODUCT( (AR$6:AY$6=1) * (AR84:AY84="Y") * 2 ) +SUMPRODUCT( (AR$6:AY$6=2) * (AR84:AY84="Y") * 1 ) +SUMPRODUCT( (AR$6:AY$6=3) * (AR84:AY84="Y") * 1 ) +SUMPRODUCT( (AR$6:AY$6=4) * (AR84:AY84="N") * 1 ) +SUMPRODUCT( (AR$6:AY$6=5) * (AR84:AY84="N") * 2 ))</f>
        <v>1</v>
      </c>
      <c r="CF84" s="3">
        <f>COUNTA(AR84:AY84)</f>
        <v>8</v>
      </c>
      <c r="CG84" s="3" cm="1">
        <f t="array" ref="CG84">5*(SUMPRODUCT((S$6=1)*((S84="Y")+(S84="N"))*2)+SUMPRODUCT((S$6=2)*((S84="Y")+(S84="N"))*1)+SUMPRODUCT((S$6=3)*((S84="Y")+(S84="N"))*1)+SUMPRODUCT((S$6=4)*((S84="Y")+(S84="N"))*1)+SUMPRODUCT((S$6=5)*((S84="Y")+(S84="N"))*2))+1*(SUMPRODUCT((AZ$6:BI$6=1)*((AZ84:BI84="Y")+(AZ84:BI84="N"))*2)+SUMPRODUCT((AZ$6:BI$6=2)*((AZ84:BI84="Y")+(AZ84:BI84="N"))*1)+SUMPRODUCT((AZ$6:BI$6=3)*((AZ84:BI84="Y")+(AZ84:BI84="N"))*1)+SUMPRODUCT((AZ$6:BI$6=4)*((AZ84:BI84="Y")+(AZ84:BI84="N"))*1)+SUMPRODUCT((AZ$6:BI$6=5)*((AZ84:BI84="Y")+(AZ84:BI84="N"))*2))</f>
        <v>15</v>
      </c>
      <c r="CH84" s="3" cm="1">
        <f t="array" ref="CH84">5*(SUMPRODUCT((S$6=1)*(S84="Y")*2)+SUMPRODUCT((S$6=2)*(S84="Y")*1)+SUMPRODUCT((S$6=3)*(S84="Y")*1)+SUMPRODUCT((S$6=4)*(S84="N")*1)+SUMPRODUCT((S$6=5)*(S84="N")*2))+(SUMPRODUCT((AZ$6:BI$6=1)*(AZ84:BI84="Y")*2)+SUMPRODUCT((AZ$6:BI$6=2)*(AZ84:BI84="Y")*1)+SUMPRODUCT((AZ$6:BI$6=3)*(AZ84:BI84="Y")*1)+SUMPRODUCT((AZ$6:BI$6=4)*(AZ84:BI84="N")*1)+SUMPRODUCT((AZ$6:BI$6=5)*(AZ84:BI84="N")*2))</f>
        <v>0</v>
      </c>
      <c r="CI84" s="3">
        <f>COUNTA(S84)+COUNTA(AZ84:BI84)</f>
        <v>11</v>
      </c>
      <c r="CJ84" s="3" cm="1">
        <f t="array" ref="CJ84">5*(SUMPRODUCT((T$6:V$6=1)*((T84:V84="Y")+(T84:V84="N"))*2)+SUMPRODUCT((T$6:V$6=2)*((T84:V84="Y")+(T84:V84="N"))*1)+SUMPRODUCT((T$6:V$6=3)*((T84:V84="Y")+(T84:V84="N"))*1)+SUMPRODUCT((T$6:V$6=4)*((T84:V84="Y")+(T84:V84="N"))*1)+SUMPRODUCT((T$6:V$6=5)*((T84:V84="Y")+(T84:V84="N"))*2))+1*(SUMPRODUCT((BJ$6:BQ$6=1)*((BJ84:BQ84="Y")+(BJ84:BQ84="N"))*2)+SUMPRODUCT((BJ$6:BQ$6=2)*((BJ84:BQ84="Y")+(BJ84:BQ84="N"))*1)+SUMPRODUCT((BJ$6:BQ$6=3)*((BJ84:BQ84="Y")+(BJ84:BQ84="N"))*1)+SUMPRODUCT((BJ$6:BQ$6=4)*((BJ84:BQ84="Y")+(BJ84:BQ84="N"))*1)+SUMPRODUCT((BJ$6:BQ$6=5)*((BJ84:BQ84="Y")+(BJ84:BQ84="N"))*2))</f>
        <v>24</v>
      </c>
      <c r="CK84" s="3" cm="1">
        <f t="array" ref="CK84">5*(SUMPRODUCT((T$6:V$6=1)*(T84:V84="Y")*2)+SUMPRODUCT((T$6:V$6=2)*(T84:V84="Y")*1)+SUMPRODUCT((T$6:V$6=3)*(T84:V84="Y")*1)+SUMPRODUCT((T$6:V$6=4)*(T84:V84="N")*1)+SUMPRODUCT((T$6:V$6=5)*(T84:V84="N")*2))+(SUMPRODUCT((BJ$6:BQ$6=1)*(BJ84:BQ84="Y")*2)+SUMPRODUCT((BJ$6:BQ$6=2)*(BJ84:BQ84="Y")*1)+SUMPRODUCT((BJ$6:BQ$6=3)*(BJ84:BQ84="Y")*1)+SUMPRODUCT((BJ$6:BQ$6=4)*(BJ84:BQ84="N")*1)+SUMPRODUCT((BJ$6:BQ$6=5)*(BJ84:BQ84="N")*2))</f>
        <v>0</v>
      </c>
      <c r="CL84" s="3">
        <f t="shared" si="15"/>
        <v>11</v>
      </c>
      <c r="CM84" s="19" t="e">
        <f>SUM(COUNTIF(M84, $H$128)*$H$137)+(COUNTIF(M84, $H$129)*$H$137)+(COUNTIF(#REF!, $H$128)*$H$135)+(COUNTIF(#REF!, $H$129)*$H$135)</f>
        <v>#REF!</v>
      </c>
      <c r="CN84" s="19" t="e">
        <f>SUM(COUNTIF(M84, $H$128)*$H$137)+(COUNTIF(#REF!, $H$128)*$H$135)</f>
        <v>#REF!</v>
      </c>
      <c r="CO84" s="19">
        <f>COUNTA(M84)+COUNTA(#REF!)</f>
        <v>2</v>
      </c>
      <c r="CP84" s="19" t="e">
        <f>SUM(COUNTIF(M84, $H$128)*$H$137)+(COUNTIF(M84, $H$129)*$H$137)+(COUNTIF(#REF!, $H$128)*$H$135)+(COUNTIF(#REF!, $H$129)*$H$135)</f>
        <v>#REF!</v>
      </c>
      <c r="CQ84" s="19" t="e">
        <f>SUM(COUNTIF(M84, $H$128)*$H$137)+(COUNTIF(#REF!, $H$128)*$H$135)</f>
        <v>#REF!</v>
      </c>
      <c r="CR84" s="19">
        <f>COUNTA(M84)+COUNTA(#REF!)</f>
        <v>2</v>
      </c>
    </row>
    <row r="85" spans="1:96" ht="15.75" customHeight="1" thickBot="1" x14ac:dyDescent="0.25">
      <c r="A85" s="14">
        <f t="shared" si="10"/>
        <v>9.8039215686274517</v>
      </c>
      <c r="B85" s="14">
        <f t="shared" si="16"/>
        <v>0</v>
      </c>
      <c r="C85" s="14">
        <f t="shared" si="17"/>
        <v>25</v>
      </c>
      <c r="D85" s="14">
        <f t="shared" si="18"/>
        <v>0</v>
      </c>
      <c r="E85" s="14">
        <f t="shared" si="12"/>
        <v>0</v>
      </c>
      <c r="F85" s="14">
        <f t="shared" si="13"/>
        <v>0</v>
      </c>
      <c r="G85" s="14"/>
      <c r="H85" s="3" t="s">
        <v>41</v>
      </c>
      <c r="I85" s="3" t="s">
        <v>223</v>
      </c>
      <c r="J85" s="3" t="s">
        <v>224</v>
      </c>
      <c r="K85" s="17" t="s">
        <v>189</v>
      </c>
      <c r="L85" s="18" t="s">
        <v>176</v>
      </c>
      <c r="M85" s="3" t="s">
        <v>71</v>
      </c>
      <c r="N85" s="3" t="s">
        <v>71</v>
      </c>
      <c r="O85" s="3" t="s">
        <v>71</v>
      </c>
      <c r="P85" s="3" t="s">
        <v>71</v>
      </c>
      <c r="Q85" s="3" t="s">
        <v>71</v>
      </c>
      <c r="R85" s="3" t="s">
        <v>71</v>
      </c>
      <c r="S85" s="3" t="s">
        <v>71</v>
      </c>
      <c r="T85" s="3" t="s">
        <v>71</v>
      </c>
      <c r="U85" s="3" t="s">
        <v>71</v>
      </c>
      <c r="V85" s="3" t="s">
        <v>71</v>
      </c>
      <c r="W85" s="3" t="s">
        <v>71</v>
      </c>
      <c r="X85" s="3" t="s">
        <v>71</v>
      </c>
      <c r="Y85" s="3" t="s">
        <v>71</v>
      </c>
      <c r="Z85" s="3" t="s">
        <v>71</v>
      </c>
      <c r="AA85" s="3" t="s">
        <v>71</v>
      </c>
      <c r="AB85" s="3" t="s">
        <v>71</v>
      </c>
      <c r="AC85" s="3" t="s">
        <v>71</v>
      </c>
      <c r="AD85" s="3" t="s">
        <v>71</v>
      </c>
      <c r="AE85" s="3" t="s">
        <v>71</v>
      </c>
      <c r="AF85" s="3" t="s">
        <v>71</v>
      </c>
      <c r="AG85" s="3" t="s">
        <v>71</v>
      </c>
      <c r="AH85" s="3" t="s">
        <v>71</v>
      </c>
      <c r="AI85" s="3" t="s">
        <v>71</v>
      </c>
      <c r="AJ85" s="3" t="s">
        <v>71</v>
      </c>
      <c r="AK85" s="3" t="s">
        <v>71</v>
      </c>
      <c r="AL85" s="3" t="s">
        <v>71</v>
      </c>
      <c r="AM85" s="3" t="s">
        <v>71</v>
      </c>
      <c r="AN85" s="3" t="s">
        <v>71</v>
      </c>
      <c r="AO85" s="3" t="s">
        <v>71</v>
      </c>
      <c r="AP85" s="3" t="s">
        <v>71</v>
      </c>
      <c r="AQ85" s="3" t="s">
        <v>71</v>
      </c>
      <c r="AR85" s="3" t="s">
        <v>71</v>
      </c>
      <c r="AS85" s="3" t="s">
        <v>58</v>
      </c>
      <c r="AT85" s="3" t="s">
        <v>58</v>
      </c>
      <c r="AU85" s="3" t="s">
        <v>71</v>
      </c>
      <c r="AV85" s="3" t="s">
        <v>71</v>
      </c>
      <c r="AW85" s="3" t="s">
        <v>71</v>
      </c>
      <c r="AX85" s="3" t="s">
        <v>71</v>
      </c>
      <c r="AY85" s="3" t="s">
        <v>71</v>
      </c>
      <c r="AZ85" s="3" t="s">
        <v>71</v>
      </c>
      <c r="BA85" s="3" t="s">
        <v>71</v>
      </c>
      <c r="BB85" s="3" t="s">
        <v>71</v>
      </c>
      <c r="BC85" s="3" t="s">
        <v>71</v>
      </c>
      <c r="BD85" s="3" t="s">
        <v>71</v>
      </c>
      <c r="BE85" s="3" t="s">
        <v>71</v>
      </c>
      <c r="BF85" s="3" t="s">
        <v>71</v>
      </c>
      <c r="BG85" s="3" t="s">
        <v>71</v>
      </c>
      <c r="BH85" s="3" t="s">
        <v>71</v>
      </c>
      <c r="BI85" s="3" t="s">
        <v>71</v>
      </c>
      <c r="BJ85" s="3" t="s">
        <v>71</v>
      </c>
      <c r="BK85" s="3" t="s">
        <v>71</v>
      </c>
      <c r="BL85" s="3" t="s">
        <v>71</v>
      </c>
      <c r="BM85" s="3" t="s">
        <v>71</v>
      </c>
      <c r="BN85" s="3" t="s">
        <v>71</v>
      </c>
      <c r="BO85" s="3" t="s">
        <v>71</v>
      </c>
      <c r="BP85" s="3" t="s">
        <v>71</v>
      </c>
      <c r="BQ85" s="3" t="s">
        <v>71</v>
      </c>
      <c r="BR85" s="3" t="s">
        <v>71</v>
      </c>
      <c r="BS85" s="3" cm="1">
        <f t="array" ref="BS85" xml:space="preserve"> 5 * (SUMPRODUCT( (M$6:V$6=1)*((M85:V85="Y") + (M85:V85="N")) * 2 ) +SUMPRODUCT( (M$6:V$6=2) * ((M85:V85="Y") + (M85:V85="N")) * 1 ) + SUMPRODUCT( (M$6:V$6=3)*((M85:V85="Y")+(M85:V85="N"))*1 ) +SUMPRODUCT( (M$6:V$6=4 ) * ((M85:V85="Y") + (M85:V85="N")) * 1 )+SUMPRODUCT( (M$6:V$6=5) * ((M85:V85="Y")+(M85:V85="N")) * 2 ))+1*(SUMPRODUCT( (X$6:BQ$6=1) * ((X85:BQ85="Y") + (X85:BQ85="N")) * 2 ) +SUMPRODUCT( (X$6:BQ$6=2 ) * ((X85:BQ85="Y") + (X85:BQ85="N")) * 1 ) +SUMPRODUCT( (X$6:BQ$6=3) * ((X85:BQ85="Y") + (X85:BQ85="N")) * 1 ) +SUMPRODUCT( (X$6:BQ$6=4) * ((X85:BQ85="Y") + (X85:BQ85="N")) * 1 ) + SUMPRODUCT( (X$6:BQ$6=5) * ((X85:BQ85="Y") + (X85:BQ85="N")) * 2 ))</f>
        <v>102</v>
      </c>
      <c r="BT85" s="3" cm="1">
        <f t="array" ref="BT85" xml:space="preserve"> 5 * (SUMPRODUCT( (M$6:V$6=1) * (M85:V85="Y") * 2 ) + SUMPRODUCT( (M$6:V$6=2) * (M85:V85="Y") * 1 ) +SUMPRODUCT( (M$6:V$6=3) * (M85:V85="Y") * 1 ) + SUMPRODUCT( (M$6:V$6=4) * (M85:V85="N") * 1 ) +SUMPRODUCT( (M$6:V$6=5) * (M85:V85="N") * 2 ))
+ (SUMPRODUCT( (X$6:BQ$6=1) * (X85:BQ85="Y") * 2 ) +SUMPRODUCT( (X$6:BQ$6=2) * (X85:BQ85="Y") * 1 ) +SUMPRODUCT( (X$6:BQ$6=3) * (X85:BQ85="Y") * 1 ) +SUMPRODUCT( (X$6:BQ$6=4) * (X85:BQ85="N") * 1 ) +SUMPRODUCT( (X$6:BQ$6=5) * (X85:BQ85="N") * 2 ))</f>
        <v>10</v>
      </c>
      <c r="BU85" s="3">
        <f t="shared" si="14"/>
        <v>2</v>
      </c>
      <c r="BV85" s="3">
        <f t="shared" si="11"/>
        <v>1</v>
      </c>
      <c r="BX85" s="3">
        <f xml:space="preserve"> 5 * (SUMPRODUCT( (M$6:N$6=1)*((M85:N85="Y") + (M85:N85="N")) * 2 ) +SUMPRODUCT( (M$6:N$6=2) * ((M85:N85="Y") + (M85:N85="N")) * 1 ) + SUMPRODUCT( (M$6:N$6=3)*((M85:N85="Y")+(M85:N85="N"))*1 ) +SUMPRODUCT( (M$6:N$6=4 ) * ((M85:N85="Y") + (M85:N85="N")) * 1 )+SUMPRODUCT( (M$6:N$6=5) * ((M85:N85="Y")+(M85:N85="N")) * 2 ))+1*(SUMPRODUCT( (X$6:AC$6=1) * ((X85:AC85="Y") + (X85:AC85="N")) * 2 ) +SUMPRODUCT( (X$6:AC$6=2 ) * ((X85:AC85="Y") + (X85:AC85="N")) * 1 ) +SUMPRODUCT( (X$6:AC$6=3) * ((X85:AC85="Y") + (X85:AC85="N")) * 1 ) +SUMPRODUCT( (X$6:AC$6=4) * ((X85:AC85="Y") + (X85:AC85="N")) * 1 ) + SUMPRODUCT( (X$6:AC$6=5) * ((X85:AC85="Y") + (X85:AC85="N")) * 2 ))</f>
        <v>17</v>
      </c>
      <c r="BY85" s="3">
        <f xml:space="preserve"> 5 * (SUMPRODUCT( (M$6:N$6=1) * (M85:N85="Y") * 2 ) + SUMPRODUCT( (M$6:N$6=2) * (M85:N85="Y") * 1 ) +SUMPRODUCT( (M$6:N$6=3) * (M85:N85="Y") * 1 ) + SUMPRODUCT( (M$6:N$6=4) * (M85:N85="N") * 1 ) +SUMPRODUCT( (M$6:N$6=5) * (M85:N85="N") * 2 ))
+ (SUMPRODUCT( (X$6:AC$6=1) * (X85:AC85="Y") * 2 ) +SUMPRODUCT( (X$6:AC$6=2) * (X85:AC85="Y") * 1 ) +SUMPRODUCT( (X$6:AC$6=3) * (X85:AC85="Y") * 1 ) +SUMPRODUCT( (X$6:AC$6=4) * (X85:AC85="N") * 1 ) +SUMPRODUCT( (X$6:AC$6=5) * (X85:AC85="N") * 2 ))</f>
        <v>0</v>
      </c>
      <c r="BZ85" s="3">
        <f>COUNTA(M85:N85)+COUNTA(X85:AC85)</f>
        <v>8</v>
      </c>
      <c r="CA85" s="3">
        <f xml:space="preserve"> 5 * (SUMPRODUCT( (O$6:R$6=1)*((O85:R85="Y") + (O85:R85="N")) * 2 ) +SUMPRODUCT( (O$6:R$6=2) * ((O85:R85="Y") + (O85:R85="N")) * 1 ) + SUMPRODUCT( (O$6:R$6=3)*((O85:R85="Y")+(O85:R85="N"))*1 ) +SUMPRODUCT( (O$6:R$6=4 ) * ((O85:R85="Y") + (O85:R85="N")) * 1 )+SUMPRODUCT( (O$6:R$6=5) * ((O85:R85="Y")+(O85:R85="N")) * 2 ))
+1*(SUMPRODUCT( (AD$6:AQ$6=1) * ((AD85:AQ85="Y") + (AD85:AQ85="N")) * 2 ) +SUMPRODUCT( (AD$6:AQ$6=2 ) * ((AD85:AQ85="Y") + (AD85:AQ85="N")) * 1 ) +SUMPRODUCT( (AD$6:AQ$6=3) * ((AD85:AQ85="Y") + (AD85:AQ85="N")) * 1 ) +SUMPRODUCT( (AD$6:AQ$6=4) * ((AD85:AQ85="Y") + (AD85:AQ85="N")) * 1 ) + SUMPRODUCT( (AD$6:AQ$6=5) * ((AD85:AQ85="Y") + (AD85:AQ85="N")) * 2 ))</f>
        <v>40</v>
      </c>
      <c r="CB85" s="3">
        <f xml:space="preserve"> 5 * (SUMPRODUCT( (O$6:R$6=1) * (O85:R85="Y") * 2 ) + SUMPRODUCT( (O$6:R$6=2) * (O85:R85="Y") * 1 ) +SUMPRODUCT( (O$6:R$6=3) * (O85:R85="Y") * 1 ) + SUMPRODUCT( (O$6:R$6=4) * (O85:R85="N") * 1 ) +SUMPRODUCT( (O$6:R$6=5) * (O85:R85="N") * 2 ))
+ (SUMPRODUCT( (AD$6:AQ$6=1) * (AD85:AQ85="Y") * 2 ) +SUMPRODUCT( (AD$6:AQ$6=2) * (AD85:AQ85="Y") * 1 ) +SUMPRODUCT( (AD$6:AQ$6=3) * (AD85:AQ85="Y") * 1 ) +SUMPRODUCT( (AD$6:AQ$6=4) * (AD85:AQ85="N") * 1 ) +SUMPRODUCT( (AD$6:AQ$6=5) * (AD85:AQ85="N") * 2 ))</f>
        <v>10</v>
      </c>
      <c r="CC85" s="3">
        <f>COUNTA(O85:R85)+COUNTA(AD85:AQ85)</f>
        <v>18</v>
      </c>
      <c r="CD85" s="3">
        <f>1*(SUMPRODUCT( (AR$6:AY$6=1) * ((AR85:AY85="Y") + (AR85:AY85="N")) * 2 ) +SUMPRODUCT( (AR$6:AY$6=2 ) * ((AR85:AY85="Y") + (AR85:AY85="N")) * 1 ) +SUMPRODUCT( (AR$6:AY$6=3) * ((AR85:AY85="Y") + (AR85:AY85="N")) * 1 ) +SUMPRODUCT( (AR$6:AY$6=4) * ((AR85:AY85="Y") + (AR85:AY85="N")) * 1 ) + SUMPRODUCT( (AR$6:AY$6=5) * ((AR85:AY85="Y") + (AR85:AY85="N")) * 2 ))</f>
        <v>6</v>
      </c>
      <c r="CE85" s="3">
        <f>(SUMPRODUCT( (AR$6:AY$6=1) * (AR85:AY85="Y") * 2 ) +SUMPRODUCT( (AR$6:AY$6=2) * (AR85:AY85="Y") * 1 ) +SUMPRODUCT( (AR$6:AY$6=3) * (AR85:AY85="Y") * 1 ) +SUMPRODUCT( (AR$6:AY$6=4) * (AR85:AY85="N") * 1 ) +SUMPRODUCT( (AR$6:AY$6=5) * (AR85:AY85="N") * 2 ))</f>
        <v>0</v>
      </c>
      <c r="CF85" s="3">
        <f>COUNTA(AR85:AY85)</f>
        <v>8</v>
      </c>
      <c r="CG85" s="3" cm="1">
        <f t="array" ref="CG85">5*(SUMPRODUCT((S$6=1)*((S85="Y")+(S85="N"))*2)+SUMPRODUCT((S$6=2)*((S85="Y")+(S85="N"))*1)+SUMPRODUCT((S$6=3)*((S85="Y")+(S85="N"))*1)+SUMPRODUCT((S$6=4)*((S85="Y")+(S85="N"))*1)+SUMPRODUCT((S$6=5)*((S85="Y")+(S85="N"))*2))+1*(SUMPRODUCT((AZ$6:BI$6=1)*((AZ85:BI85="Y")+(AZ85:BI85="N"))*2)+SUMPRODUCT((AZ$6:BI$6=2)*((AZ85:BI85="Y")+(AZ85:BI85="N"))*1)+SUMPRODUCT((AZ$6:BI$6=3)*((AZ85:BI85="Y")+(AZ85:BI85="N"))*1)+SUMPRODUCT((AZ$6:BI$6=4)*((AZ85:BI85="Y")+(AZ85:BI85="N"))*1)+SUMPRODUCT((AZ$6:BI$6=5)*((AZ85:BI85="Y")+(AZ85:BI85="N"))*2))</f>
        <v>15</v>
      </c>
      <c r="CH85" s="3" cm="1">
        <f t="array" ref="CH85">5*(SUMPRODUCT((S$6=1)*(S85="Y")*2)+SUMPRODUCT((S$6=2)*(S85="Y")*1)+SUMPRODUCT((S$6=3)*(S85="Y")*1)+SUMPRODUCT((S$6=4)*(S85="N")*1)+SUMPRODUCT((S$6=5)*(S85="N")*2))+(SUMPRODUCT((AZ$6:BI$6=1)*(AZ85:BI85="Y")*2)+SUMPRODUCT((AZ$6:BI$6=2)*(AZ85:BI85="Y")*1)+SUMPRODUCT((AZ$6:BI$6=3)*(AZ85:BI85="Y")*1)+SUMPRODUCT((AZ$6:BI$6=4)*(AZ85:BI85="N")*1)+SUMPRODUCT((AZ$6:BI$6=5)*(AZ85:BI85="N")*2))</f>
        <v>0</v>
      </c>
      <c r="CI85" s="3">
        <f>COUNTA(S85)+COUNTA(AZ85:BI85)</f>
        <v>11</v>
      </c>
      <c r="CJ85" s="3" cm="1">
        <f t="array" ref="CJ85">5*(SUMPRODUCT((T$6:V$6=1)*((T85:V85="Y")+(T85:V85="N"))*2)+SUMPRODUCT((T$6:V$6=2)*((T85:V85="Y")+(T85:V85="N"))*1)+SUMPRODUCT((T$6:V$6=3)*((T85:V85="Y")+(T85:V85="N"))*1)+SUMPRODUCT((T$6:V$6=4)*((T85:V85="Y")+(T85:V85="N"))*1)+SUMPRODUCT((T$6:V$6=5)*((T85:V85="Y")+(T85:V85="N"))*2))+1*(SUMPRODUCT((BJ$6:BQ$6=1)*((BJ85:BQ85="Y")+(BJ85:BQ85="N"))*2)+SUMPRODUCT((BJ$6:BQ$6=2)*((BJ85:BQ85="Y")+(BJ85:BQ85="N"))*1)+SUMPRODUCT((BJ$6:BQ$6=3)*((BJ85:BQ85="Y")+(BJ85:BQ85="N"))*1)+SUMPRODUCT((BJ$6:BQ$6=4)*((BJ85:BQ85="Y")+(BJ85:BQ85="N"))*1)+SUMPRODUCT((BJ$6:BQ$6=5)*((BJ85:BQ85="Y")+(BJ85:BQ85="N"))*2))</f>
        <v>24</v>
      </c>
      <c r="CK85" s="3" cm="1">
        <f t="array" ref="CK85">5*(SUMPRODUCT((T$6:V$6=1)*(T85:V85="Y")*2)+SUMPRODUCT((T$6:V$6=2)*(T85:V85="Y")*1)+SUMPRODUCT((T$6:V$6=3)*(T85:V85="Y")*1)+SUMPRODUCT((T$6:V$6=4)*(T85:V85="N")*1)+SUMPRODUCT((T$6:V$6=5)*(T85:V85="N")*2))+(SUMPRODUCT((BJ$6:BQ$6=1)*(BJ85:BQ85="Y")*2)+SUMPRODUCT((BJ$6:BQ$6=2)*(BJ85:BQ85="Y")*1)+SUMPRODUCT((BJ$6:BQ$6=3)*(BJ85:BQ85="Y")*1)+SUMPRODUCT((BJ$6:BQ$6=4)*(BJ85:BQ85="N")*1)+SUMPRODUCT((BJ$6:BQ$6=5)*(BJ85:BQ85="N")*2))</f>
        <v>0</v>
      </c>
      <c r="CL85" s="3">
        <f t="shared" si="15"/>
        <v>11</v>
      </c>
      <c r="CM85" s="19" t="e">
        <f>SUM(COUNTIF(M85, $H$128)*$H$137)+(COUNTIF(M85, $H$129)*$H$137)+(COUNTIF(#REF!, $H$128)*$H$135)+(COUNTIF(#REF!, $H$129)*$H$135)</f>
        <v>#REF!</v>
      </c>
      <c r="CN85" s="19" t="e">
        <f>SUM(COUNTIF(M85, $H$128)*$H$137)+(COUNTIF(#REF!, $H$128)*$H$135)</f>
        <v>#REF!</v>
      </c>
      <c r="CO85" s="19">
        <f>COUNTA(M85)+COUNTA(#REF!)</f>
        <v>2</v>
      </c>
      <c r="CP85" s="19" t="e">
        <f>SUM(COUNTIF(M85, $H$128)*$H$137)+(COUNTIF(M85, $H$129)*$H$137)+(COUNTIF(#REF!, $H$128)*$H$135)+(COUNTIF(#REF!, $H$129)*$H$135)</f>
        <v>#REF!</v>
      </c>
      <c r="CQ85" s="19" t="e">
        <f>SUM(COUNTIF(M85, $H$128)*$H$137)+(COUNTIF(#REF!, $H$128)*$H$135)</f>
        <v>#REF!</v>
      </c>
      <c r="CR85" s="19">
        <f>COUNTA(M85)+COUNTA(#REF!)</f>
        <v>2</v>
      </c>
    </row>
    <row r="86" spans="1:96" ht="15.75" customHeight="1" thickBot="1" x14ac:dyDescent="0.25">
      <c r="A86" s="14">
        <f t="shared" si="10"/>
        <v>13.131313131313133</v>
      </c>
      <c r="B86" s="14">
        <f t="shared" si="16"/>
        <v>0</v>
      </c>
      <c r="C86" s="14">
        <f t="shared" si="17"/>
        <v>34.285714285714285</v>
      </c>
      <c r="D86" s="14">
        <f t="shared" si="18"/>
        <v>12.5</v>
      </c>
      <c r="E86" s="14">
        <f t="shared" si="12"/>
        <v>0</v>
      </c>
      <c r="F86" s="14">
        <f t="shared" si="13"/>
        <v>0</v>
      </c>
      <c r="G86" s="14"/>
      <c r="H86" s="3" t="s">
        <v>41</v>
      </c>
      <c r="I86" s="3" t="s">
        <v>225</v>
      </c>
      <c r="J86" s="3" t="s">
        <v>226</v>
      </c>
      <c r="K86" s="17" t="s">
        <v>227</v>
      </c>
      <c r="L86" s="18" t="s">
        <v>176</v>
      </c>
      <c r="M86" s="3" t="s">
        <v>71</v>
      </c>
      <c r="N86" s="3" t="s">
        <v>71</v>
      </c>
      <c r="O86" s="3" t="s">
        <v>71</v>
      </c>
      <c r="P86" s="3" t="s">
        <v>71</v>
      </c>
      <c r="Q86" s="3" t="s">
        <v>71</v>
      </c>
      <c r="R86" s="3" t="s">
        <v>58</v>
      </c>
      <c r="S86" s="3" t="s">
        <v>71</v>
      </c>
      <c r="T86" s="3" t="s">
        <v>71</v>
      </c>
      <c r="U86" s="3" t="s">
        <v>71</v>
      </c>
      <c r="V86" s="3" t="s">
        <v>71</v>
      </c>
      <c r="W86" s="3" t="s">
        <v>71</v>
      </c>
      <c r="X86" s="3" t="s">
        <v>71</v>
      </c>
      <c r="Y86" s="3" t="s">
        <v>71</v>
      </c>
      <c r="Z86" s="3" t="s">
        <v>71</v>
      </c>
      <c r="AA86" s="3" t="s">
        <v>71</v>
      </c>
      <c r="AB86" s="3" t="s">
        <v>71</v>
      </c>
      <c r="AC86" s="3" t="s">
        <v>71</v>
      </c>
      <c r="AD86" s="3" t="s">
        <v>71</v>
      </c>
      <c r="AE86" s="3" t="s">
        <v>46</v>
      </c>
      <c r="AF86" s="3" t="s">
        <v>71</v>
      </c>
      <c r="AG86" s="3" t="s">
        <v>71</v>
      </c>
      <c r="AH86" s="3" t="s">
        <v>71</v>
      </c>
      <c r="AI86" s="3" t="s">
        <v>71</v>
      </c>
      <c r="AJ86" s="3" t="s">
        <v>71</v>
      </c>
      <c r="AK86" s="3" t="s">
        <v>71</v>
      </c>
      <c r="AL86" s="3" t="s">
        <v>71</v>
      </c>
      <c r="AM86" s="3" t="s">
        <v>71</v>
      </c>
      <c r="AN86" s="3" t="s">
        <v>46</v>
      </c>
      <c r="AO86" s="3" t="s">
        <v>71</v>
      </c>
      <c r="AP86" s="3" t="s">
        <v>71</v>
      </c>
      <c r="AQ86" s="3" t="s">
        <v>71</v>
      </c>
      <c r="AR86" s="3" t="s">
        <v>46</v>
      </c>
      <c r="AS86" s="3" t="s">
        <v>71</v>
      </c>
      <c r="AT86" s="3" t="s">
        <v>71</v>
      </c>
      <c r="AU86" s="3" t="s">
        <v>71</v>
      </c>
      <c r="AV86" s="3" t="s">
        <v>71</v>
      </c>
      <c r="AW86" s="3" t="s">
        <v>71</v>
      </c>
      <c r="AX86" s="3" t="s">
        <v>71</v>
      </c>
      <c r="AY86" s="3" t="s">
        <v>71</v>
      </c>
      <c r="AZ86" s="3" t="s">
        <v>71</v>
      </c>
      <c r="BA86" s="3" t="s">
        <v>71</v>
      </c>
      <c r="BB86" s="3" t="s">
        <v>71</v>
      </c>
      <c r="BC86" s="3" t="s">
        <v>71</v>
      </c>
      <c r="BD86" s="3" t="s">
        <v>71</v>
      </c>
      <c r="BE86" s="3" t="s">
        <v>71</v>
      </c>
      <c r="BF86" s="3" t="s">
        <v>71</v>
      </c>
      <c r="BG86" s="3" t="s">
        <v>71</v>
      </c>
      <c r="BH86" s="3" t="s">
        <v>71</v>
      </c>
      <c r="BI86" s="3" t="s">
        <v>71</v>
      </c>
      <c r="BJ86" s="3" t="s">
        <v>71</v>
      </c>
      <c r="BK86" s="3" t="s">
        <v>71</v>
      </c>
      <c r="BL86" s="3" t="s">
        <v>71</v>
      </c>
      <c r="BM86" s="3" t="s">
        <v>71</v>
      </c>
      <c r="BN86" s="3" t="s">
        <v>71</v>
      </c>
      <c r="BO86" s="3" t="s">
        <v>71</v>
      </c>
      <c r="BP86" s="3" t="s">
        <v>71</v>
      </c>
      <c r="BQ86" s="3" t="s">
        <v>71</v>
      </c>
      <c r="BR86" s="3" t="s">
        <v>71</v>
      </c>
      <c r="BS86" s="3" cm="1">
        <f t="array" ref="BS86" xml:space="preserve"> 5 * (SUMPRODUCT( (M$6:V$6=1)*((M86:V86="Y") + (M86:V86="N")) * 2 ) +SUMPRODUCT( (M$6:V$6=2) * ((M86:V86="Y") + (M86:V86="N")) * 1 ) + SUMPRODUCT( (M$6:V$6=3)*((M86:V86="Y")+(M86:V86="N"))*1 ) +SUMPRODUCT( (M$6:V$6=4 ) * ((M86:V86="Y") + (M86:V86="N")) * 1 )+SUMPRODUCT( (M$6:V$6=5) * ((M86:V86="Y")+(M86:V86="N")) * 2 ))+1*(SUMPRODUCT( (X$6:BQ$6=1) * ((X86:BQ86="Y") + (X86:BQ86="N")) * 2 ) +SUMPRODUCT( (X$6:BQ$6=2 ) * ((X86:BQ86="Y") + (X86:BQ86="N")) * 1 ) +SUMPRODUCT( (X$6:BQ$6=3) * ((X86:BQ86="Y") + (X86:BQ86="N")) * 1 ) +SUMPRODUCT( (X$6:BQ$6=4) * ((X86:BQ86="Y") + (X86:BQ86="N")) * 1 ) + SUMPRODUCT( (X$6:BQ$6=5) * ((X86:BQ86="Y") + (X86:BQ86="N")) * 2 ))</f>
        <v>99</v>
      </c>
      <c r="BT86" s="3" cm="1">
        <f t="array" ref="BT86" xml:space="preserve"> 5 * (SUMPRODUCT( (M$6:V$6=1) * (M86:V86="Y") * 2 ) + SUMPRODUCT( (M$6:V$6=2) * (M86:V86="Y") * 1 ) +SUMPRODUCT( (M$6:V$6=3) * (M86:V86="Y") * 1 ) + SUMPRODUCT( (M$6:V$6=4) * (M86:V86="N") * 1 ) +SUMPRODUCT( (M$6:V$6=5) * (M86:V86="N") * 2 ))
+ (SUMPRODUCT( (X$6:BQ$6=1) * (X86:BQ86="Y") * 2 ) +SUMPRODUCT( (X$6:BQ$6=2) * (X86:BQ86="Y") * 1 ) +SUMPRODUCT( (X$6:BQ$6=3) * (X86:BQ86="Y") * 1 ) +SUMPRODUCT( (X$6:BQ$6=4) * (X86:BQ86="N") * 1 ) +SUMPRODUCT( (X$6:BQ$6=5) * (X86:BQ86="N") * 2 ))</f>
        <v>13</v>
      </c>
      <c r="BU86" s="3">
        <f t="shared" si="14"/>
        <v>5</v>
      </c>
      <c r="BV86" s="3">
        <f t="shared" si="11"/>
        <v>1</v>
      </c>
      <c r="BX86" s="3">
        <f xml:space="preserve"> 5 * (SUMPRODUCT( (M$6:N$6=1)*((M86:N86="Y") + (M86:N86="N")) * 2 ) +SUMPRODUCT( (M$6:N$6=2) * ((M86:N86="Y") + (M86:N86="N")) * 1 ) + SUMPRODUCT( (M$6:N$6=3)*((M86:N86="Y")+(M86:N86="N"))*1 ) +SUMPRODUCT( (M$6:N$6=4 ) * ((M86:N86="Y") + (M86:N86="N")) * 1 )+SUMPRODUCT( (M$6:N$6=5) * ((M86:N86="Y")+(M86:N86="N")) * 2 ))+1*(SUMPRODUCT( (X$6:AC$6=1) * ((X86:AC86="Y") + (X86:AC86="N")) * 2 ) +SUMPRODUCT( (X$6:AC$6=2 ) * ((X86:AC86="Y") + (X86:AC86="N")) * 1 ) +SUMPRODUCT( (X$6:AC$6=3) * ((X86:AC86="Y") + (X86:AC86="N")) * 1 ) +SUMPRODUCT( (X$6:AC$6=4) * ((X86:AC86="Y") + (X86:AC86="N")) * 1 ) + SUMPRODUCT( (X$6:AC$6=5) * ((X86:AC86="Y") + (X86:AC86="N")) * 2 ))</f>
        <v>17</v>
      </c>
      <c r="BY86" s="3">
        <f xml:space="preserve"> 5 * (SUMPRODUCT( (M$6:N$6=1) * (M86:N86="Y") * 2 ) + SUMPRODUCT( (M$6:N$6=2) * (M86:N86="Y") * 1 ) +SUMPRODUCT( (M$6:N$6=3) * (M86:N86="Y") * 1 ) + SUMPRODUCT( (M$6:N$6=4) * (M86:N86="N") * 1 ) +SUMPRODUCT( (M$6:N$6=5) * (M86:N86="N") * 2 ))
+ (SUMPRODUCT( (X$6:AC$6=1) * (X86:AC86="Y") * 2 ) +SUMPRODUCT( (X$6:AC$6=2) * (X86:AC86="Y") * 1 ) +SUMPRODUCT( (X$6:AC$6=3) * (X86:AC86="Y") * 1 ) +SUMPRODUCT( (X$6:AC$6=4) * (X86:AC86="N") * 1 ) +SUMPRODUCT( (X$6:AC$6=5) * (X86:AC86="N") * 2 ))</f>
        <v>0</v>
      </c>
      <c r="BZ86" s="3">
        <f>COUNTA(M86:N86)+COUNTA(X86:AC86)</f>
        <v>8</v>
      </c>
      <c r="CA86" s="3">
        <f xml:space="preserve"> 5 * (SUMPRODUCT( (O$6:R$6=1)*((O86:R86="Y") + (O86:R86="N")) * 2 ) +SUMPRODUCT( (O$6:R$6=2) * ((O86:R86="Y") + (O86:R86="N")) * 1 ) + SUMPRODUCT( (O$6:R$6=3)*((O86:R86="Y")+(O86:R86="N"))*1 ) +SUMPRODUCT( (O$6:R$6=4 ) * ((O86:R86="Y") + (O86:R86="N")) * 1 )+SUMPRODUCT( (O$6:R$6=5) * ((O86:R86="Y")+(O86:R86="N")) * 2 ))
+1*(SUMPRODUCT( (AD$6:AQ$6=1) * ((AD86:AQ86="Y") + (AD86:AQ86="N")) * 2 ) +SUMPRODUCT( (AD$6:AQ$6=2 ) * ((AD86:AQ86="Y") + (AD86:AQ86="N")) * 1 ) +SUMPRODUCT( (AD$6:AQ$6=3) * ((AD86:AQ86="Y") + (AD86:AQ86="N")) * 1 ) +SUMPRODUCT( (AD$6:AQ$6=4) * ((AD86:AQ86="Y") + (AD86:AQ86="N")) * 1 ) + SUMPRODUCT( (AD$6:AQ$6=5) * ((AD86:AQ86="Y") + (AD86:AQ86="N")) * 2 ))</f>
        <v>35</v>
      </c>
      <c r="CB86" s="3">
        <f xml:space="preserve"> 5 * (SUMPRODUCT( (O$6:R$6=1) * (O86:R86="Y") * 2 ) + SUMPRODUCT( (O$6:R$6=2) * (O86:R86="Y") * 1 ) +SUMPRODUCT( (O$6:R$6=3) * (O86:R86="Y") * 1 ) + SUMPRODUCT( (O$6:R$6=4) * (O86:R86="N") * 1 ) +SUMPRODUCT( (O$6:R$6=5) * (O86:R86="N") * 2 ))
+ (SUMPRODUCT( (AD$6:AQ$6=1) * (AD86:AQ86="Y") * 2 ) +SUMPRODUCT( (AD$6:AQ$6=2) * (AD86:AQ86="Y") * 1 ) +SUMPRODUCT( (AD$6:AQ$6=3) * (AD86:AQ86="Y") * 1 ) +SUMPRODUCT( (AD$6:AQ$6=4) * (AD86:AQ86="N") * 1 ) +SUMPRODUCT( (AD$6:AQ$6=5) * (AD86:AQ86="N") * 2 ))</f>
        <v>12</v>
      </c>
      <c r="CC86" s="3">
        <f>COUNTA(O86:R86)+COUNTA(AD86:AQ86)</f>
        <v>18</v>
      </c>
      <c r="CD86" s="3">
        <f>1*(SUMPRODUCT( (AR$6:AY$6=1) * ((AR86:AY86="Y") + (AR86:AY86="N")) * 2 ) +SUMPRODUCT( (AR$6:AY$6=2 ) * ((AR86:AY86="Y") + (AR86:AY86="N")) * 1 ) +SUMPRODUCT( (AR$6:AY$6=3) * ((AR86:AY86="Y") + (AR86:AY86="N")) * 1 ) +SUMPRODUCT( (AR$6:AY$6=4) * ((AR86:AY86="Y") + (AR86:AY86="N")) * 1 ) + SUMPRODUCT( (AR$6:AY$6=5) * ((AR86:AY86="Y") + (AR86:AY86="N")) * 2 ))</f>
        <v>8</v>
      </c>
      <c r="CE86" s="3">
        <f>(SUMPRODUCT( (AR$6:AY$6=1) * (AR86:AY86="Y") * 2 ) +SUMPRODUCT( (AR$6:AY$6=2) * (AR86:AY86="Y") * 1 ) +SUMPRODUCT( (AR$6:AY$6=3) * (AR86:AY86="Y") * 1 ) +SUMPRODUCT( (AR$6:AY$6=4) * (AR86:AY86="N") * 1 ) +SUMPRODUCT( (AR$6:AY$6=5) * (AR86:AY86="N") * 2 ))</f>
        <v>1</v>
      </c>
      <c r="CF86" s="3">
        <f>COUNTA(AR86:AY86)</f>
        <v>8</v>
      </c>
      <c r="CG86" s="3" cm="1">
        <f t="array" ref="CG86">5*(SUMPRODUCT((S$6=1)*((S86="Y")+(S86="N"))*2)+SUMPRODUCT((S$6=2)*((S86="Y")+(S86="N"))*1)+SUMPRODUCT((S$6=3)*((S86="Y")+(S86="N"))*1)+SUMPRODUCT((S$6=4)*((S86="Y")+(S86="N"))*1)+SUMPRODUCT((S$6=5)*((S86="Y")+(S86="N"))*2))+1*(SUMPRODUCT((AZ$6:BI$6=1)*((AZ86:BI86="Y")+(AZ86:BI86="N"))*2)+SUMPRODUCT((AZ$6:BI$6=2)*((AZ86:BI86="Y")+(AZ86:BI86="N"))*1)+SUMPRODUCT((AZ$6:BI$6=3)*((AZ86:BI86="Y")+(AZ86:BI86="N"))*1)+SUMPRODUCT((AZ$6:BI$6=4)*((AZ86:BI86="Y")+(AZ86:BI86="N"))*1)+SUMPRODUCT((AZ$6:BI$6=5)*((AZ86:BI86="Y")+(AZ86:BI86="N"))*2))</f>
        <v>15</v>
      </c>
      <c r="CH86" s="3" cm="1">
        <f t="array" ref="CH86">5*(SUMPRODUCT((S$6=1)*(S86="Y")*2)+SUMPRODUCT((S$6=2)*(S86="Y")*1)+SUMPRODUCT((S$6=3)*(S86="Y")*1)+SUMPRODUCT((S$6=4)*(S86="N")*1)+SUMPRODUCT((S$6=5)*(S86="N")*2))+(SUMPRODUCT((AZ$6:BI$6=1)*(AZ86:BI86="Y")*2)+SUMPRODUCT((AZ$6:BI$6=2)*(AZ86:BI86="Y")*1)+SUMPRODUCT((AZ$6:BI$6=3)*(AZ86:BI86="Y")*1)+SUMPRODUCT((AZ$6:BI$6=4)*(AZ86:BI86="N")*1)+SUMPRODUCT((AZ$6:BI$6=5)*(AZ86:BI86="N")*2))</f>
        <v>0</v>
      </c>
      <c r="CI86" s="3">
        <f>COUNTA(S86)+COUNTA(AZ86:BI86)</f>
        <v>11</v>
      </c>
      <c r="CJ86" s="3" cm="1">
        <f t="array" ref="CJ86">5*(SUMPRODUCT((T$6:V$6=1)*((T86:V86="Y")+(T86:V86="N"))*2)+SUMPRODUCT((T$6:V$6=2)*((T86:V86="Y")+(T86:V86="N"))*1)+SUMPRODUCT((T$6:V$6=3)*((T86:V86="Y")+(T86:V86="N"))*1)+SUMPRODUCT((T$6:V$6=4)*((T86:V86="Y")+(T86:V86="N"))*1)+SUMPRODUCT((T$6:V$6=5)*((T86:V86="Y")+(T86:V86="N"))*2))+1*(SUMPRODUCT((BJ$6:BQ$6=1)*((BJ86:BQ86="Y")+(BJ86:BQ86="N"))*2)+SUMPRODUCT((BJ$6:BQ$6=2)*((BJ86:BQ86="Y")+(BJ86:BQ86="N"))*1)+SUMPRODUCT((BJ$6:BQ$6=3)*((BJ86:BQ86="Y")+(BJ86:BQ86="N"))*1)+SUMPRODUCT((BJ$6:BQ$6=4)*((BJ86:BQ86="Y")+(BJ86:BQ86="N"))*1)+SUMPRODUCT((BJ$6:BQ$6=5)*((BJ86:BQ86="Y")+(BJ86:BQ86="N"))*2))</f>
        <v>24</v>
      </c>
      <c r="CK86" s="3" cm="1">
        <f t="array" ref="CK86">5*(SUMPRODUCT((T$6:V$6=1)*(T86:V86="Y")*2)+SUMPRODUCT((T$6:V$6=2)*(T86:V86="Y")*1)+SUMPRODUCT((T$6:V$6=3)*(T86:V86="Y")*1)+SUMPRODUCT((T$6:V$6=4)*(T86:V86="N")*1)+SUMPRODUCT((T$6:V$6=5)*(T86:V86="N")*2))+(SUMPRODUCT((BJ$6:BQ$6=1)*(BJ86:BQ86="Y")*2)+SUMPRODUCT((BJ$6:BQ$6=2)*(BJ86:BQ86="Y")*1)+SUMPRODUCT((BJ$6:BQ$6=3)*(BJ86:BQ86="Y")*1)+SUMPRODUCT((BJ$6:BQ$6=4)*(BJ86:BQ86="N")*1)+SUMPRODUCT((BJ$6:BQ$6=5)*(BJ86:BQ86="N")*2))</f>
        <v>0</v>
      </c>
      <c r="CL86" s="3">
        <f t="shared" si="15"/>
        <v>11</v>
      </c>
      <c r="CM86" s="19" t="e">
        <f>SUM(COUNTIF(M86, $H$128)*$H$137)+(COUNTIF(M86, $H$129)*$H$137)+(COUNTIF(#REF!, $H$128)*$H$135)+(COUNTIF(#REF!, $H$129)*$H$135)</f>
        <v>#REF!</v>
      </c>
      <c r="CN86" s="19" t="e">
        <f>SUM(COUNTIF(M86, $H$128)*$H$137)+(COUNTIF(#REF!, $H$128)*$H$135)</f>
        <v>#REF!</v>
      </c>
      <c r="CO86" s="19">
        <f>COUNTA(M86)+COUNTA(#REF!)</f>
        <v>2</v>
      </c>
      <c r="CP86" s="19" t="e">
        <f>SUM(COUNTIF(M86, $H$128)*$H$137)+(COUNTIF(M86, $H$129)*$H$137)+(COUNTIF(#REF!, $H$128)*$H$135)+(COUNTIF(#REF!, $H$129)*$H$135)</f>
        <v>#REF!</v>
      </c>
      <c r="CQ86" s="19" t="e">
        <f>SUM(COUNTIF(M86, $H$128)*$H$137)+(COUNTIF(#REF!, $H$128)*$H$135)</f>
        <v>#REF!</v>
      </c>
      <c r="CR86" s="19">
        <f>COUNTA(M86)+COUNTA(#REF!)</f>
        <v>2</v>
      </c>
    </row>
    <row r="87" spans="1:96" ht="15.75" customHeight="1" thickBot="1" x14ac:dyDescent="0.25">
      <c r="A87" s="14">
        <f t="shared" si="10"/>
        <v>10.309278350515463</v>
      </c>
      <c r="B87" s="14">
        <f t="shared" si="16"/>
        <v>0</v>
      </c>
      <c r="C87" s="14">
        <f t="shared" si="17"/>
        <v>25</v>
      </c>
      <c r="D87" s="14">
        <f t="shared" si="18"/>
        <v>0</v>
      </c>
      <c r="E87" s="14">
        <f t="shared" si="12"/>
        <v>0</v>
      </c>
      <c r="F87" s="14">
        <f t="shared" si="13"/>
        <v>0</v>
      </c>
      <c r="G87" s="14"/>
      <c r="H87" s="3" t="s">
        <v>41</v>
      </c>
      <c r="I87" s="3" t="s">
        <v>228</v>
      </c>
      <c r="J87" s="3" t="s">
        <v>229</v>
      </c>
      <c r="K87" s="17" t="s">
        <v>213</v>
      </c>
      <c r="L87" s="18" t="s">
        <v>176</v>
      </c>
      <c r="M87" s="3" t="s">
        <v>71</v>
      </c>
      <c r="N87" s="3" t="s">
        <v>71</v>
      </c>
      <c r="O87" s="3" t="s">
        <v>71</v>
      </c>
      <c r="P87" s="3" t="s">
        <v>71</v>
      </c>
      <c r="Q87" s="3" t="s">
        <v>71</v>
      </c>
      <c r="R87" s="3" t="s">
        <v>71</v>
      </c>
      <c r="S87" s="3" t="s">
        <v>58</v>
      </c>
      <c r="T87" s="3" t="s">
        <v>71</v>
      </c>
      <c r="U87" s="3" t="s">
        <v>71</v>
      </c>
      <c r="V87" s="3" t="s">
        <v>71</v>
      </c>
      <c r="W87" s="3" t="s">
        <v>71</v>
      </c>
      <c r="X87" s="3" t="s">
        <v>71</v>
      </c>
      <c r="Y87" s="3" t="s">
        <v>71</v>
      </c>
      <c r="Z87" s="3" t="s">
        <v>71</v>
      </c>
      <c r="AA87" s="3" t="s">
        <v>71</v>
      </c>
      <c r="AB87" s="3" t="s">
        <v>71</v>
      </c>
      <c r="AC87" s="3" t="s">
        <v>71</v>
      </c>
      <c r="AD87" s="3" t="s">
        <v>71</v>
      </c>
      <c r="AE87" s="3" t="s">
        <v>71</v>
      </c>
      <c r="AF87" s="3" t="s">
        <v>71</v>
      </c>
      <c r="AG87" s="3" t="s">
        <v>71</v>
      </c>
      <c r="AH87" s="3" t="s">
        <v>71</v>
      </c>
      <c r="AI87" s="3" t="s">
        <v>71</v>
      </c>
      <c r="AJ87" s="3" t="s">
        <v>71</v>
      </c>
      <c r="AK87" s="3" t="s">
        <v>71</v>
      </c>
      <c r="AL87" s="3" t="s">
        <v>71</v>
      </c>
      <c r="AM87" s="3" t="s">
        <v>71</v>
      </c>
      <c r="AN87" s="3" t="s">
        <v>71</v>
      </c>
      <c r="AO87" s="3" t="s">
        <v>71</v>
      </c>
      <c r="AP87" s="3" t="s">
        <v>71</v>
      </c>
      <c r="AQ87" s="3" t="s">
        <v>71</v>
      </c>
      <c r="AR87" s="3" t="s">
        <v>71</v>
      </c>
      <c r="AS87" s="3" t="s">
        <v>58</v>
      </c>
      <c r="AT87" s="3" t="s">
        <v>58</v>
      </c>
      <c r="AU87" s="3" t="s">
        <v>71</v>
      </c>
      <c r="AV87" s="3" t="s">
        <v>71</v>
      </c>
      <c r="AW87" s="3" t="s">
        <v>71</v>
      </c>
      <c r="AX87" s="3" t="s">
        <v>71</v>
      </c>
      <c r="AY87" s="3" t="s">
        <v>71</v>
      </c>
      <c r="AZ87" s="3" t="s">
        <v>71</v>
      </c>
      <c r="BA87" s="3" t="s">
        <v>71</v>
      </c>
      <c r="BB87" s="3" t="s">
        <v>71</v>
      </c>
      <c r="BC87" s="3" t="s">
        <v>71</v>
      </c>
      <c r="BD87" s="3" t="s">
        <v>71</v>
      </c>
      <c r="BE87" s="3" t="s">
        <v>71</v>
      </c>
      <c r="BF87" s="3" t="s">
        <v>71</v>
      </c>
      <c r="BG87" s="3" t="s">
        <v>71</v>
      </c>
      <c r="BH87" s="3" t="s">
        <v>71</v>
      </c>
      <c r="BI87" s="3" t="s">
        <v>71</v>
      </c>
      <c r="BJ87" s="3" t="s">
        <v>71</v>
      </c>
      <c r="BK87" s="3" t="s">
        <v>71</v>
      </c>
      <c r="BL87" s="3" t="s">
        <v>71</v>
      </c>
      <c r="BM87" s="3" t="s">
        <v>71</v>
      </c>
      <c r="BN87" s="3" t="s">
        <v>71</v>
      </c>
      <c r="BO87" s="3" t="s">
        <v>71</v>
      </c>
      <c r="BP87" s="3" t="s">
        <v>71</v>
      </c>
      <c r="BQ87" s="3" t="s">
        <v>71</v>
      </c>
      <c r="BR87" s="3" t="s">
        <v>71</v>
      </c>
      <c r="BS87" s="3" cm="1">
        <f t="array" ref="BS87" xml:space="preserve"> 5 * (SUMPRODUCT( (M$6:V$6=1)*((M87:V87="Y") + (M87:V87="N")) * 2 ) +SUMPRODUCT( (M$6:V$6=2) * ((M87:V87="Y") + (M87:V87="N")) * 1 ) + SUMPRODUCT( (M$6:V$6=3)*((M87:V87="Y")+(M87:V87="N"))*1 ) +SUMPRODUCT( (M$6:V$6=4 ) * ((M87:V87="Y") + (M87:V87="N")) * 1 )+SUMPRODUCT( (M$6:V$6=5) * ((M87:V87="Y")+(M87:V87="N")) * 2 ))+1*(SUMPRODUCT( (X$6:BQ$6=1) * ((X87:BQ87="Y") + (X87:BQ87="N")) * 2 ) +SUMPRODUCT( (X$6:BQ$6=2 ) * ((X87:BQ87="Y") + (X87:BQ87="N")) * 1 ) +SUMPRODUCT( (X$6:BQ$6=3) * ((X87:BQ87="Y") + (X87:BQ87="N")) * 1 ) +SUMPRODUCT( (X$6:BQ$6=4) * ((X87:BQ87="Y") + (X87:BQ87="N")) * 1 ) + SUMPRODUCT( (X$6:BQ$6=5) * ((X87:BQ87="Y") + (X87:BQ87="N")) * 2 ))</f>
        <v>97</v>
      </c>
      <c r="BT87" s="3" cm="1">
        <f t="array" ref="BT87" xml:space="preserve"> 5 * (SUMPRODUCT( (M$6:V$6=1) * (M87:V87="Y") * 2 ) + SUMPRODUCT( (M$6:V$6=2) * (M87:V87="Y") * 1 ) +SUMPRODUCT( (M$6:V$6=3) * (M87:V87="Y") * 1 ) + SUMPRODUCT( (M$6:V$6=4) * (M87:V87="N") * 1 ) +SUMPRODUCT( (M$6:V$6=5) * (M87:V87="N") * 2 ))
+ (SUMPRODUCT( (X$6:BQ$6=1) * (X87:BQ87="Y") * 2 ) +SUMPRODUCT( (X$6:BQ$6=2) * (X87:BQ87="Y") * 1 ) +SUMPRODUCT( (X$6:BQ$6=3) * (X87:BQ87="Y") * 1 ) +SUMPRODUCT( (X$6:BQ$6=4) * (X87:BQ87="N") * 1 ) +SUMPRODUCT( (X$6:BQ$6=5) * (X87:BQ87="N") * 2 ))</f>
        <v>10</v>
      </c>
      <c r="BU87" s="3">
        <f t="shared" si="14"/>
        <v>7</v>
      </c>
      <c r="BV87" s="3">
        <f t="shared" si="11"/>
        <v>1</v>
      </c>
      <c r="BX87" s="3">
        <f xml:space="preserve"> 5 * (SUMPRODUCT( (M$6:N$6=1)*((M87:N87="Y") + (M87:N87="N")) * 2 ) +SUMPRODUCT( (M$6:N$6=2) * ((M87:N87="Y") + (M87:N87="N")) * 1 ) + SUMPRODUCT( (M$6:N$6=3)*((M87:N87="Y")+(M87:N87="N"))*1 ) +SUMPRODUCT( (M$6:N$6=4 ) * ((M87:N87="Y") + (M87:N87="N")) * 1 )+SUMPRODUCT( (M$6:N$6=5) * ((M87:N87="Y")+(M87:N87="N")) * 2 ))+1*(SUMPRODUCT( (X$6:AC$6=1) * ((X87:AC87="Y") + (X87:AC87="N")) * 2 ) +SUMPRODUCT( (X$6:AC$6=2 ) * ((X87:AC87="Y") + (X87:AC87="N")) * 1 ) +SUMPRODUCT( (X$6:AC$6=3) * ((X87:AC87="Y") + (X87:AC87="N")) * 1 ) +SUMPRODUCT( (X$6:AC$6=4) * ((X87:AC87="Y") + (X87:AC87="N")) * 1 ) + SUMPRODUCT( (X$6:AC$6=5) * ((X87:AC87="Y") + (X87:AC87="N")) * 2 ))</f>
        <v>17</v>
      </c>
      <c r="BY87" s="3">
        <f xml:space="preserve"> 5 * (SUMPRODUCT( (M$6:N$6=1) * (M87:N87="Y") * 2 ) + SUMPRODUCT( (M$6:N$6=2) * (M87:N87="Y") * 1 ) +SUMPRODUCT( (M$6:N$6=3) * (M87:N87="Y") * 1 ) + SUMPRODUCT( (M$6:N$6=4) * (M87:N87="N") * 1 ) +SUMPRODUCT( (M$6:N$6=5) * (M87:N87="N") * 2 ))
+ (SUMPRODUCT( (X$6:AC$6=1) * (X87:AC87="Y") * 2 ) +SUMPRODUCT( (X$6:AC$6=2) * (X87:AC87="Y") * 1 ) +SUMPRODUCT( (X$6:AC$6=3) * (X87:AC87="Y") * 1 ) +SUMPRODUCT( (X$6:AC$6=4) * (X87:AC87="N") * 1 ) +SUMPRODUCT( (X$6:AC$6=5) * (X87:AC87="N") * 2 ))</f>
        <v>0</v>
      </c>
      <c r="BZ87" s="3">
        <f>COUNTA(M87:N87)+COUNTA(X87:AC87)</f>
        <v>8</v>
      </c>
      <c r="CA87" s="3">
        <f xml:space="preserve"> 5 * (SUMPRODUCT( (O$6:R$6=1)*((O87:R87="Y") + (O87:R87="N")) * 2 ) +SUMPRODUCT( (O$6:R$6=2) * ((O87:R87="Y") + (O87:R87="N")) * 1 ) + SUMPRODUCT( (O$6:R$6=3)*((O87:R87="Y")+(O87:R87="N"))*1 ) +SUMPRODUCT( (O$6:R$6=4 ) * ((O87:R87="Y") + (O87:R87="N")) * 1 )+SUMPRODUCT( (O$6:R$6=5) * ((O87:R87="Y")+(O87:R87="N")) * 2 ))
+1*(SUMPRODUCT( (AD$6:AQ$6=1) * ((AD87:AQ87="Y") + (AD87:AQ87="N")) * 2 ) +SUMPRODUCT( (AD$6:AQ$6=2 ) * ((AD87:AQ87="Y") + (AD87:AQ87="N")) * 1 ) +SUMPRODUCT( (AD$6:AQ$6=3) * ((AD87:AQ87="Y") + (AD87:AQ87="N")) * 1 ) +SUMPRODUCT( (AD$6:AQ$6=4) * ((AD87:AQ87="Y") + (AD87:AQ87="N")) * 1 ) + SUMPRODUCT( (AD$6:AQ$6=5) * ((AD87:AQ87="Y") + (AD87:AQ87="N")) * 2 ))</f>
        <v>40</v>
      </c>
      <c r="CB87" s="3">
        <f xml:space="preserve"> 5 * (SUMPRODUCT( (O$6:R$6=1) * (O87:R87="Y") * 2 ) + SUMPRODUCT( (O$6:R$6=2) * (O87:R87="Y") * 1 ) +SUMPRODUCT( (O$6:R$6=3) * (O87:R87="Y") * 1 ) + SUMPRODUCT( (O$6:R$6=4) * (O87:R87="N") * 1 ) +SUMPRODUCT( (O$6:R$6=5) * (O87:R87="N") * 2 ))
+ (SUMPRODUCT( (AD$6:AQ$6=1) * (AD87:AQ87="Y") * 2 ) +SUMPRODUCT( (AD$6:AQ$6=2) * (AD87:AQ87="Y") * 1 ) +SUMPRODUCT( (AD$6:AQ$6=3) * (AD87:AQ87="Y") * 1 ) +SUMPRODUCT( (AD$6:AQ$6=4) * (AD87:AQ87="N") * 1 ) +SUMPRODUCT( (AD$6:AQ$6=5) * (AD87:AQ87="N") * 2 ))</f>
        <v>10</v>
      </c>
      <c r="CC87" s="3">
        <f>COUNTA(O87:R87)+COUNTA(AD87:AQ87)</f>
        <v>18</v>
      </c>
      <c r="CD87" s="3">
        <f>1*(SUMPRODUCT( (AR$6:AY$6=1) * ((AR87:AY87="Y") + (AR87:AY87="N")) * 2 ) +SUMPRODUCT( (AR$6:AY$6=2 ) * ((AR87:AY87="Y") + (AR87:AY87="N")) * 1 ) +SUMPRODUCT( (AR$6:AY$6=3) * ((AR87:AY87="Y") + (AR87:AY87="N")) * 1 ) +SUMPRODUCT( (AR$6:AY$6=4) * ((AR87:AY87="Y") + (AR87:AY87="N")) * 1 ) + SUMPRODUCT( (AR$6:AY$6=5) * ((AR87:AY87="Y") + (AR87:AY87="N")) * 2 ))</f>
        <v>6</v>
      </c>
      <c r="CE87" s="3">
        <f>(SUMPRODUCT( (AR$6:AY$6=1) * (AR87:AY87="Y") * 2 ) +SUMPRODUCT( (AR$6:AY$6=2) * (AR87:AY87="Y") * 1 ) +SUMPRODUCT( (AR$6:AY$6=3) * (AR87:AY87="Y") * 1 ) +SUMPRODUCT( (AR$6:AY$6=4) * (AR87:AY87="N") * 1 ) +SUMPRODUCT( (AR$6:AY$6=5) * (AR87:AY87="N") * 2 ))</f>
        <v>0</v>
      </c>
      <c r="CF87" s="3">
        <f>COUNTA(AR87:AY87)</f>
        <v>8</v>
      </c>
      <c r="CG87" s="3" cm="1">
        <f t="array" ref="CG87">5*(SUMPRODUCT((S$6=1)*((S87="Y")+(S87="N"))*2)+SUMPRODUCT((S$6=2)*((S87="Y")+(S87="N"))*1)+SUMPRODUCT((S$6=3)*((S87="Y")+(S87="N"))*1)+SUMPRODUCT((S$6=4)*((S87="Y")+(S87="N"))*1)+SUMPRODUCT((S$6=5)*((S87="Y")+(S87="N"))*2))+1*(SUMPRODUCT((AZ$6:BI$6=1)*((AZ87:BI87="Y")+(AZ87:BI87="N"))*2)+SUMPRODUCT((AZ$6:BI$6=2)*((AZ87:BI87="Y")+(AZ87:BI87="N"))*1)+SUMPRODUCT((AZ$6:BI$6=3)*((AZ87:BI87="Y")+(AZ87:BI87="N"))*1)+SUMPRODUCT((AZ$6:BI$6=4)*((AZ87:BI87="Y")+(AZ87:BI87="N"))*1)+SUMPRODUCT((AZ$6:BI$6=5)*((AZ87:BI87="Y")+(AZ87:BI87="N"))*2))</f>
        <v>10</v>
      </c>
      <c r="CH87" s="3" cm="1">
        <f t="array" ref="CH87">5*(SUMPRODUCT((S$6=1)*(S87="Y")*2)+SUMPRODUCT((S$6=2)*(S87="Y")*1)+SUMPRODUCT((S$6=3)*(S87="Y")*1)+SUMPRODUCT((S$6=4)*(S87="N")*1)+SUMPRODUCT((S$6=5)*(S87="N")*2))+(SUMPRODUCT((AZ$6:BI$6=1)*(AZ87:BI87="Y")*2)+SUMPRODUCT((AZ$6:BI$6=2)*(AZ87:BI87="Y")*1)+SUMPRODUCT((AZ$6:BI$6=3)*(AZ87:BI87="Y")*1)+SUMPRODUCT((AZ$6:BI$6=4)*(AZ87:BI87="N")*1)+SUMPRODUCT((AZ$6:BI$6=5)*(AZ87:BI87="N")*2))</f>
        <v>0</v>
      </c>
      <c r="CI87" s="3">
        <f>COUNTA(S87)+COUNTA(AZ87:BI87)</f>
        <v>11</v>
      </c>
      <c r="CJ87" s="3" cm="1">
        <f t="array" ref="CJ87">5*(SUMPRODUCT((T$6:V$6=1)*((T87:V87="Y")+(T87:V87="N"))*2)+SUMPRODUCT((T$6:V$6=2)*((T87:V87="Y")+(T87:V87="N"))*1)+SUMPRODUCT((T$6:V$6=3)*((T87:V87="Y")+(T87:V87="N"))*1)+SUMPRODUCT((T$6:V$6=4)*((T87:V87="Y")+(T87:V87="N"))*1)+SUMPRODUCT((T$6:V$6=5)*((T87:V87="Y")+(T87:V87="N"))*2))+1*(SUMPRODUCT((BJ$6:BQ$6=1)*((BJ87:BQ87="Y")+(BJ87:BQ87="N"))*2)+SUMPRODUCT((BJ$6:BQ$6=2)*((BJ87:BQ87="Y")+(BJ87:BQ87="N"))*1)+SUMPRODUCT((BJ$6:BQ$6=3)*((BJ87:BQ87="Y")+(BJ87:BQ87="N"))*1)+SUMPRODUCT((BJ$6:BQ$6=4)*((BJ87:BQ87="Y")+(BJ87:BQ87="N"))*1)+SUMPRODUCT((BJ$6:BQ$6=5)*((BJ87:BQ87="Y")+(BJ87:BQ87="N"))*2))</f>
        <v>24</v>
      </c>
      <c r="CK87" s="3" cm="1">
        <f t="array" ref="CK87">5*(SUMPRODUCT((T$6:V$6=1)*(T87:V87="Y")*2)+SUMPRODUCT((T$6:V$6=2)*(T87:V87="Y")*1)+SUMPRODUCT((T$6:V$6=3)*(T87:V87="Y")*1)+SUMPRODUCT((T$6:V$6=4)*(T87:V87="N")*1)+SUMPRODUCT((T$6:V$6=5)*(T87:V87="N")*2))+(SUMPRODUCT((BJ$6:BQ$6=1)*(BJ87:BQ87="Y")*2)+SUMPRODUCT((BJ$6:BQ$6=2)*(BJ87:BQ87="Y")*1)+SUMPRODUCT((BJ$6:BQ$6=3)*(BJ87:BQ87="Y")*1)+SUMPRODUCT((BJ$6:BQ$6=4)*(BJ87:BQ87="N")*1)+SUMPRODUCT((BJ$6:BQ$6=5)*(BJ87:BQ87="N")*2))</f>
        <v>0</v>
      </c>
      <c r="CL87" s="3">
        <f t="shared" si="15"/>
        <v>11</v>
      </c>
      <c r="CM87" s="19" t="e">
        <f>SUM(COUNTIF(M87, $H$128)*$H$137)+(COUNTIF(M87, $H$129)*$H$137)+(COUNTIF(#REF!, $H$128)*$H$135)+(COUNTIF(#REF!, $H$129)*$H$135)</f>
        <v>#REF!</v>
      </c>
      <c r="CN87" s="19" t="e">
        <f>SUM(COUNTIF(M87, $H$128)*$H$137)+(COUNTIF(#REF!, $H$128)*$H$135)</f>
        <v>#REF!</v>
      </c>
      <c r="CO87" s="19">
        <f>COUNTA(M87)+COUNTA(#REF!)</f>
        <v>2</v>
      </c>
      <c r="CP87" s="19" t="e">
        <f>SUM(COUNTIF(M87, $H$128)*$H$137)+(COUNTIF(M87, $H$129)*$H$137)+(COUNTIF(#REF!, $H$128)*$H$135)+(COUNTIF(#REF!, $H$129)*$H$135)</f>
        <v>#REF!</v>
      </c>
      <c r="CQ87" s="19" t="e">
        <f>SUM(COUNTIF(M87, $H$128)*$H$137)+(COUNTIF(#REF!, $H$128)*$H$135)</f>
        <v>#REF!</v>
      </c>
      <c r="CR87" s="19">
        <f>COUNTA(M87)+COUNTA(#REF!)</f>
        <v>2</v>
      </c>
    </row>
    <row r="88" spans="1:96" ht="15.75" customHeight="1" thickBot="1" x14ac:dyDescent="0.25">
      <c r="A88" s="14">
        <f t="shared" si="10"/>
        <v>9.6153846153846168</v>
      </c>
      <c r="B88" s="14">
        <f t="shared" si="16"/>
        <v>0</v>
      </c>
      <c r="C88" s="14">
        <f t="shared" si="17"/>
        <v>25</v>
      </c>
      <c r="D88" s="14">
        <f t="shared" si="18"/>
        <v>0</v>
      </c>
      <c r="E88" s="14">
        <f t="shared" si="12"/>
        <v>0</v>
      </c>
      <c r="F88" s="14">
        <f t="shared" si="13"/>
        <v>0</v>
      </c>
      <c r="G88" s="14"/>
      <c r="H88" s="3" t="s">
        <v>41</v>
      </c>
      <c r="I88" s="3" t="s">
        <v>230</v>
      </c>
      <c r="J88" s="3" t="s">
        <v>231</v>
      </c>
      <c r="K88" s="17" t="s">
        <v>232</v>
      </c>
      <c r="L88" s="18" t="s">
        <v>176</v>
      </c>
      <c r="M88" s="3" t="s">
        <v>71</v>
      </c>
      <c r="N88" s="3" t="s">
        <v>71</v>
      </c>
      <c r="O88" s="3" t="s">
        <v>71</v>
      </c>
      <c r="P88" s="3" t="s">
        <v>71</v>
      </c>
      <c r="Q88" s="3" t="s">
        <v>71</v>
      </c>
      <c r="R88" s="3" t="s">
        <v>71</v>
      </c>
      <c r="S88" s="3" t="s">
        <v>71</v>
      </c>
      <c r="T88" s="3" t="s">
        <v>71</v>
      </c>
      <c r="U88" s="3" t="s">
        <v>71</v>
      </c>
      <c r="V88" s="3" t="s">
        <v>71</v>
      </c>
      <c r="W88" s="3" t="s">
        <v>71</v>
      </c>
      <c r="X88" s="3" t="s">
        <v>71</v>
      </c>
      <c r="Y88" s="3" t="s">
        <v>71</v>
      </c>
      <c r="Z88" s="3" t="s">
        <v>71</v>
      </c>
      <c r="AA88" s="3" t="s">
        <v>71</v>
      </c>
      <c r="AB88" s="3" t="s">
        <v>71</v>
      </c>
      <c r="AC88" s="3" t="s">
        <v>71</v>
      </c>
      <c r="AD88" s="3" t="s">
        <v>71</v>
      </c>
      <c r="AE88" s="3" t="s">
        <v>71</v>
      </c>
      <c r="AF88" s="3" t="s">
        <v>71</v>
      </c>
      <c r="AG88" s="3" t="s">
        <v>71</v>
      </c>
      <c r="AH88" s="3" t="s">
        <v>71</v>
      </c>
      <c r="AI88" s="3" t="s">
        <v>71</v>
      </c>
      <c r="AJ88" s="3" t="s">
        <v>71</v>
      </c>
      <c r="AK88" s="3" t="s">
        <v>71</v>
      </c>
      <c r="AL88" s="3" t="s">
        <v>71</v>
      </c>
      <c r="AM88" s="3" t="s">
        <v>71</v>
      </c>
      <c r="AN88" s="3" t="s">
        <v>71</v>
      </c>
      <c r="AO88" s="3" t="s">
        <v>71</v>
      </c>
      <c r="AP88" s="3" t="s">
        <v>71</v>
      </c>
      <c r="AQ88" s="3" t="s">
        <v>71</v>
      </c>
      <c r="AR88" s="3" t="s">
        <v>71</v>
      </c>
      <c r="AS88" s="3" t="s">
        <v>71</v>
      </c>
      <c r="AT88" s="3" t="s">
        <v>71</v>
      </c>
      <c r="AU88" s="3" t="s">
        <v>71</v>
      </c>
      <c r="AV88" s="3" t="s">
        <v>71</v>
      </c>
      <c r="AW88" s="3" t="s">
        <v>71</v>
      </c>
      <c r="AX88" s="3" t="s">
        <v>71</v>
      </c>
      <c r="AY88" s="3" t="s">
        <v>71</v>
      </c>
      <c r="AZ88" s="3" t="s">
        <v>71</v>
      </c>
      <c r="BA88" s="3" t="s">
        <v>71</v>
      </c>
      <c r="BB88" s="3" t="s">
        <v>71</v>
      </c>
      <c r="BC88" s="3" t="s">
        <v>71</v>
      </c>
      <c r="BD88" s="3" t="s">
        <v>71</v>
      </c>
      <c r="BE88" s="3" t="s">
        <v>71</v>
      </c>
      <c r="BF88" s="3" t="s">
        <v>71</v>
      </c>
      <c r="BG88" s="3" t="s">
        <v>71</v>
      </c>
      <c r="BH88" s="3" t="s">
        <v>71</v>
      </c>
      <c r="BI88" s="3" t="s">
        <v>71</v>
      </c>
      <c r="BJ88" s="3" t="s">
        <v>71</v>
      </c>
      <c r="BK88" s="3" t="s">
        <v>71</v>
      </c>
      <c r="BL88" s="3" t="s">
        <v>71</v>
      </c>
      <c r="BM88" s="3" t="s">
        <v>71</v>
      </c>
      <c r="BN88" s="3" t="s">
        <v>71</v>
      </c>
      <c r="BO88" s="3" t="s">
        <v>71</v>
      </c>
      <c r="BP88" s="3" t="s">
        <v>71</v>
      </c>
      <c r="BQ88" s="3" t="s">
        <v>71</v>
      </c>
      <c r="BR88" s="3" t="s">
        <v>71</v>
      </c>
      <c r="BS88" s="3" cm="1">
        <f t="array" ref="BS88" xml:space="preserve"> 5 * (SUMPRODUCT( (M$6:V$6=1)*((M88:V88="Y") + (M88:V88="N")) * 2 ) +SUMPRODUCT( (M$6:V$6=2) * ((M88:V88="Y") + (M88:V88="N")) * 1 ) + SUMPRODUCT( (M$6:V$6=3)*((M88:V88="Y")+(M88:V88="N"))*1 ) +SUMPRODUCT( (M$6:V$6=4 ) * ((M88:V88="Y") + (M88:V88="N")) * 1 )+SUMPRODUCT( (M$6:V$6=5) * ((M88:V88="Y")+(M88:V88="N")) * 2 ))+1*(SUMPRODUCT( (X$6:BQ$6=1) * ((X88:BQ88="Y") + (X88:BQ88="N")) * 2 ) +SUMPRODUCT( (X$6:BQ$6=2 ) * ((X88:BQ88="Y") + (X88:BQ88="N")) * 1 ) +SUMPRODUCT( (X$6:BQ$6=3) * ((X88:BQ88="Y") + (X88:BQ88="N")) * 1 ) +SUMPRODUCT( (X$6:BQ$6=4) * ((X88:BQ88="Y") + (X88:BQ88="N")) * 1 ) + SUMPRODUCT( (X$6:BQ$6=5) * ((X88:BQ88="Y") + (X88:BQ88="N")) * 2 ))</f>
        <v>104</v>
      </c>
      <c r="BT88" s="3" cm="1">
        <f t="array" ref="BT88" xml:space="preserve"> 5 * (SUMPRODUCT( (M$6:V$6=1) * (M88:V88="Y") * 2 ) + SUMPRODUCT( (M$6:V$6=2) * (M88:V88="Y") * 1 ) +SUMPRODUCT( (M$6:V$6=3) * (M88:V88="Y") * 1 ) + SUMPRODUCT( (M$6:V$6=4) * (M88:V88="N") * 1 ) +SUMPRODUCT( (M$6:V$6=5) * (M88:V88="N") * 2 ))
+ (SUMPRODUCT( (X$6:BQ$6=1) * (X88:BQ88="Y") * 2 ) +SUMPRODUCT( (X$6:BQ$6=2) * (X88:BQ88="Y") * 1 ) +SUMPRODUCT( (X$6:BQ$6=3) * (X88:BQ88="Y") * 1 ) +SUMPRODUCT( (X$6:BQ$6=4) * (X88:BQ88="N") * 1 ) +SUMPRODUCT( (X$6:BQ$6=5) * (X88:BQ88="N") * 2 ))</f>
        <v>10</v>
      </c>
      <c r="BU88" s="3">
        <f t="shared" si="14"/>
        <v>0</v>
      </c>
      <c r="BV88" s="3">
        <f t="shared" si="11"/>
        <v>1</v>
      </c>
      <c r="BX88" s="3">
        <f xml:space="preserve"> 5 * (SUMPRODUCT( (M$6:N$6=1)*((M88:N88="Y") + (M88:N88="N")) * 2 ) +SUMPRODUCT( (M$6:N$6=2) * ((M88:N88="Y") + (M88:N88="N")) * 1 ) + SUMPRODUCT( (M$6:N$6=3)*((M88:N88="Y")+(M88:N88="N"))*1 ) +SUMPRODUCT( (M$6:N$6=4 ) * ((M88:N88="Y") + (M88:N88="N")) * 1 )+SUMPRODUCT( (M$6:N$6=5) * ((M88:N88="Y")+(M88:N88="N")) * 2 ))+1*(SUMPRODUCT( (X$6:AC$6=1) * ((X88:AC88="Y") + (X88:AC88="N")) * 2 ) +SUMPRODUCT( (X$6:AC$6=2 ) * ((X88:AC88="Y") + (X88:AC88="N")) * 1 ) +SUMPRODUCT( (X$6:AC$6=3) * ((X88:AC88="Y") + (X88:AC88="N")) * 1 ) +SUMPRODUCT( (X$6:AC$6=4) * ((X88:AC88="Y") + (X88:AC88="N")) * 1 ) + SUMPRODUCT( (X$6:AC$6=5) * ((X88:AC88="Y") + (X88:AC88="N")) * 2 ))</f>
        <v>17</v>
      </c>
      <c r="BY88" s="3">
        <f xml:space="preserve"> 5 * (SUMPRODUCT( (M$6:N$6=1) * (M88:N88="Y") * 2 ) + SUMPRODUCT( (M$6:N$6=2) * (M88:N88="Y") * 1 ) +SUMPRODUCT( (M$6:N$6=3) * (M88:N88="Y") * 1 ) + SUMPRODUCT( (M$6:N$6=4) * (M88:N88="N") * 1 ) +SUMPRODUCT( (M$6:N$6=5) * (M88:N88="N") * 2 ))
+ (SUMPRODUCT( (X$6:AC$6=1) * (X88:AC88="Y") * 2 ) +SUMPRODUCT( (X$6:AC$6=2) * (X88:AC88="Y") * 1 ) +SUMPRODUCT( (X$6:AC$6=3) * (X88:AC88="Y") * 1 ) +SUMPRODUCT( (X$6:AC$6=4) * (X88:AC88="N") * 1 ) +SUMPRODUCT( (X$6:AC$6=5) * (X88:AC88="N") * 2 ))</f>
        <v>0</v>
      </c>
      <c r="BZ88" s="3">
        <f>COUNTA(M88:N88)+COUNTA(X88:AC88)</f>
        <v>8</v>
      </c>
      <c r="CA88" s="3">
        <f xml:space="preserve"> 5 * (SUMPRODUCT( (O$6:R$6=1)*((O88:R88="Y") + (O88:R88="N")) * 2 ) +SUMPRODUCT( (O$6:R$6=2) * ((O88:R88="Y") + (O88:R88="N")) * 1 ) + SUMPRODUCT( (O$6:R$6=3)*((O88:R88="Y")+(O88:R88="N"))*1 ) +SUMPRODUCT( (O$6:R$6=4 ) * ((O88:R88="Y") + (O88:R88="N")) * 1 )+SUMPRODUCT( (O$6:R$6=5) * ((O88:R88="Y")+(O88:R88="N")) * 2 ))
+1*(SUMPRODUCT( (AD$6:AQ$6=1) * ((AD88:AQ88="Y") + (AD88:AQ88="N")) * 2 ) +SUMPRODUCT( (AD$6:AQ$6=2 ) * ((AD88:AQ88="Y") + (AD88:AQ88="N")) * 1 ) +SUMPRODUCT( (AD$6:AQ$6=3) * ((AD88:AQ88="Y") + (AD88:AQ88="N")) * 1 ) +SUMPRODUCT( (AD$6:AQ$6=4) * ((AD88:AQ88="Y") + (AD88:AQ88="N")) * 1 ) + SUMPRODUCT( (AD$6:AQ$6=5) * ((AD88:AQ88="Y") + (AD88:AQ88="N")) * 2 ))</f>
        <v>40</v>
      </c>
      <c r="CB88" s="3">
        <f xml:space="preserve"> 5 * (SUMPRODUCT( (O$6:R$6=1) * (O88:R88="Y") * 2 ) + SUMPRODUCT( (O$6:R$6=2) * (O88:R88="Y") * 1 ) +SUMPRODUCT( (O$6:R$6=3) * (O88:R88="Y") * 1 ) + SUMPRODUCT( (O$6:R$6=4) * (O88:R88="N") * 1 ) +SUMPRODUCT( (O$6:R$6=5) * (O88:R88="N") * 2 ))
+ (SUMPRODUCT( (AD$6:AQ$6=1) * (AD88:AQ88="Y") * 2 ) +SUMPRODUCT( (AD$6:AQ$6=2) * (AD88:AQ88="Y") * 1 ) +SUMPRODUCT( (AD$6:AQ$6=3) * (AD88:AQ88="Y") * 1 ) +SUMPRODUCT( (AD$6:AQ$6=4) * (AD88:AQ88="N") * 1 ) +SUMPRODUCT( (AD$6:AQ$6=5) * (AD88:AQ88="N") * 2 ))</f>
        <v>10</v>
      </c>
      <c r="CC88" s="3">
        <f>COUNTA(O88:R88)+COUNTA(AD88:AQ88)</f>
        <v>18</v>
      </c>
      <c r="CD88" s="3">
        <f>1*(SUMPRODUCT( (AR$6:AY$6=1) * ((AR88:AY88="Y") + (AR88:AY88="N")) * 2 ) +SUMPRODUCT( (AR$6:AY$6=2 ) * ((AR88:AY88="Y") + (AR88:AY88="N")) * 1 ) +SUMPRODUCT( (AR$6:AY$6=3) * ((AR88:AY88="Y") + (AR88:AY88="N")) * 1 ) +SUMPRODUCT( (AR$6:AY$6=4) * ((AR88:AY88="Y") + (AR88:AY88="N")) * 1 ) + SUMPRODUCT( (AR$6:AY$6=5) * ((AR88:AY88="Y") + (AR88:AY88="N")) * 2 ))</f>
        <v>8</v>
      </c>
      <c r="CE88" s="3">
        <f>(SUMPRODUCT( (AR$6:AY$6=1) * (AR88:AY88="Y") * 2 ) +SUMPRODUCT( (AR$6:AY$6=2) * (AR88:AY88="Y") * 1 ) +SUMPRODUCT( (AR$6:AY$6=3) * (AR88:AY88="Y") * 1 ) +SUMPRODUCT( (AR$6:AY$6=4) * (AR88:AY88="N") * 1 ) +SUMPRODUCT( (AR$6:AY$6=5) * (AR88:AY88="N") * 2 ))</f>
        <v>0</v>
      </c>
      <c r="CF88" s="3">
        <f>COUNTA(AR88:AY88)</f>
        <v>8</v>
      </c>
      <c r="CG88" s="3" cm="1">
        <f t="array" ref="CG88">5*(SUMPRODUCT((S$6=1)*((S88="Y")+(S88="N"))*2)+SUMPRODUCT((S$6=2)*((S88="Y")+(S88="N"))*1)+SUMPRODUCT((S$6=3)*((S88="Y")+(S88="N"))*1)+SUMPRODUCT((S$6=4)*((S88="Y")+(S88="N"))*1)+SUMPRODUCT((S$6=5)*((S88="Y")+(S88="N"))*2))+1*(SUMPRODUCT((AZ$6:BI$6=1)*((AZ88:BI88="Y")+(AZ88:BI88="N"))*2)+SUMPRODUCT((AZ$6:BI$6=2)*((AZ88:BI88="Y")+(AZ88:BI88="N"))*1)+SUMPRODUCT((AZ$6:BI$6=3)*((AZ88:BI88="Y")+(AZ88:BI88="N"))*1)+SUMPRODUCT((AZ$6:BI$6=4)*((AZ88:BI88="Y")+(AZ88:BI88="N"))*1)+SUMPRODUCT((AZ$6:BI$6=5)*((AZ88:BI88="Y")+(AZ88:BI88="N"))*2))</f>
        <v>15</v>
      </c>
      <c r="CH88" s="3" cm="1">
        <f t="array" ref="CH88">5*(SUMPRODUCT((S$6=1)*(S88="Y")*2)+SUMPRODUCT((S$6=2)*(S88="Y")*1)+SUMPRODUCT((S$6=3)*(S88="Y")*1)+SUMPRODUCT((S$6=4)*(S88="N")*1)+SUMPRODUCT((S$6=5)*(S88="N")*2))+(SUMPRODUCT((AZ$6:BI$6=1)*(AZ88:BI88="Y")*2)+SUMPRODUCT((AZ$6:BI$6=2)*(AZ88:BI88="Y")*1)+SUMPRODUCT((AZ$6:BI$6=3)*(AZ88:BI88="Y")*1)+SUMPRODUCT((AZ$6:BI$6=4)*(AZ88:BI88="N")*1)+SUMPRODUCT((AZ$6:BI$6=5)*(AZ88:BI88="N")*2))</f>
        <v>0</v>
      </c>
      <c r="CI88" s="3">
        <f>COUNTA(S88)+COUNTA(AZ88:BI88)</f>
        <v>11</v>
      </c>
      <c r="CJ88" s="3" cm="1">
        <f t="array" ref="CJ88">5*(SUMPRODUCT((T$6:V$6=1)*((T88:V88="Y")+(T88:V88="N"))*2)+SUMPRODUCT((T$6:V$6=2)*((T88:V88="Y")+(T88:V88="N"))*1)+SUMPRODUCT((T$6:V$6=3)*((T88:V88="Y")+(T88:V88="N"))*1)+SUMPRODUCT((T$6:V$6=4)*((T88:V88="Y")+(T88:V88="N"))*1)+SUMPRODUCT((T$6:V$6=5)*((T88:V88="Y")+(T88:V88="N"))*2))+1*(SUMPRODUCT((BJ$6:BQ$6=1)*((BJ88:BQ88="Y")+(BJ88:BQ88="N"))*2)+SUMPRODUCT((BJ$6:BQ$6=2)*((BJ88:BQ88="Y")+(BJ88:BQ88="N"))*1)+SUMPRODUCT((BJ$6:BQ$6=3)*((BJ88:BQ88="Y")+(BJ88:BQ88="N"))*1)+SUMPRODUCT((BJ$6:BQ$6=4)*((BJ88:BQ88="Y")+(BJ88:BQ88="N"))*1)+SUMPRODUCT((BJ$6:BQ$6=5)*((BJ88:BQ88="Y")+(BJ88:BQ88="N"))*2))</f>
        <v>24</v>
      </c>
      <c r="CK88" s="3" cm="1">
        <f t="array" ref="CK88">5*(SUMPRODUCT((T$6:V$6=1)*(T88:V88="Y")*2)+SUMPRODUCT((T$6:V$6=2)*(T88:V88="Y")*1)+SUMPRODUCT((T$6:V$6=3)*(T88:V88="Y")*1)+SUMPRODUCT((T$6:V$6=4)*(T88:V88="N")*1)+SUMPRODUCT((T$6:V$6=5)*(T88:V88="N")*2))+(SUMPRODUCT((BJ$6:BQ$6=1)*(BJ88:BQ88="Y")*2)+SUMPRODUCT((BJ$6:BQ$6=2)*(BJ88:BQ88="Y")*1)+SUMPRODUCT((BJ$6:BQ$6=3)*(BJ88:BQ88="Y")*1)+SUMPRODUCT((BJ$6:BQ$6=4)*(BJ88:BQ88="N")*1)+SUMPRODUCT((BJ$6:BQ$6=5)*(BJ88:BQ88="N")*2))</f>
        <v>0</v>
      </c>
      <c r="CL88" s="3">
        <f t="shared" si="15"/>
        <v>11</v>
      </c>
      <c r="CM88" s="19" t="e">
        <f>SUM(COUNTIF(M88, $H$128)*$H$137)+(COUNTIF(M88, $H$129)*$H$137)+(COUNTIF(#REF!, $H$128)*$H$135)+(COUNTIF(#REF!, $H$129)*$H$135)</f>
        <v>#REF!</v>
      </c>
      <c r="CN88" s="19" t="e">
        <f>SUM(COUNTIF(M88, $H$128)*$H$137)+(COUNTIF(#REF!, $H$128)*$H$135)</f>
        <v>#REF!</v>
      </c>
      <c r="CO88" s="19">
        <f>COUNTA(M88)+COUNTA(#REF!)</f>
        <v>2</v>
      </c>
      <c r="CP88" s="19" t="e">
        <f>SUM(COUNTIF(M88, $H$128)*$H$137)+(COUNTIF(M88, $H$129)*$H$137)+(COUNTIF(#REF!, $H$128)*$H$135)+(COUNTIF(#REF!, $H$129)*$H$135)</f>
        <v>#REF!</v>
      </c>
      <c r="CQ88" s="19" t="e">
        <f>SUM(COUNTIF(M88, $H$128)*$H$137)+(COUNTIF(#REF!, $H$128)*$H$135)</f>
        <v>#REF!</v>
      </c>
      <c r="CR88" s="19">
        <f>COUNTA(M88)+COUNTA(#REF!)</f>
        <v>2</v>
      </c>
    </row>
    <row r="89" spans="1:96" ht="15.75" customHeight="1" thickBot="1" x14ac:dyDescent="0.25">
      <c r="A89" s="14">
        <f t="shared" si="10"/>
        <v>9.6153846153846168</v>
      </c>
      <c r="B89" s="14">
        <f t="shared" si="16"/>
        <v>0</v>
      </c>
      <c r="C89" s="14">
        <f t="shared" si="17"/>
        <v>25</v>
      </c>
      <c r="D89" s="14">
        <f t="shared" si="18"/>
        <v>0</v>
      </c>
      <c r="E89" s="14">
        <f t="shared" si="12"/>
        <v>0</v>
      </c>
      <c r="F89" s="14">
        <f t="shared" si="13"/>
        <v>0</v>
      </c>
      <c r="G89" s="14"/>
      <c r="H89" s="3" t="s">
        <v>41</v>
      </c>
      <c r="I89" s="3" t="s">
        <v>233</v>
      </c>
      <c r="J89" s="3" t="s">
        <v>234</v>
      </c>
      <c r="K89" s="17" t="s">
        <v>235</v>
      </c>
      <c r="L89" s="18" t="s">
        <v>176</v>
      </c>
      <c r="M89" s="3" t="s">
        <v>71</v>
      </c>
      <c r="N89" s="3" t="s">
        <v>71</v>
      </c>
      <c r="O89" s="3" t="s">
        <v>71</v>
      </c>
      <c r="P89" s="3" t="s">
        <v>71</v>
      </c>
      <c r="Q89" s="3" t="s">
        <v>71</v>
      </c>
      <c r="R89" s="3" t="s">
        <v>71</v>
      </c>
      <c r="S89" s="3" t="s">
        <v>71</v>
      </c>
      <c r="T89" s="3" t="s">
        <v>71</v>
      </c>
      <c r="U89" s="3" t="s">
        <v>71</v>
      </c>
      <c r="V89" s="3" t="s">
        <v>71</v>
      </c>
      <c r="W89" s="3" t="s">
        <v>71</v>
      </c>
      <c r="X89" s="3" t="s">
        <v>71</v>
      </c>
      <c r="Y89" s="3" t="s">
        <v>71</v>
      </c>
      <c r="Z89" s="3" t="s">
        <v>71</v>
      </c>
      <c r="AA89" s="3" t="s">
        <v>71</v>
      </c>
      <c r="AB89" s="3" t="s">
        <v>71</v>
      </c>
      <c r="AC89" s="3" t="s">
        <v>71</v>
      </c>
      <c r="AD89" s="3" t="s">
        <v>71</v>
      </c>
      <c r="AE89" s="3" t="s">
        <v>71</v>
      </c>
      <c r="AF89" s="3" t="s">
        <v>71</v>
      </c>
      <c r="AG89" s="3" t="s">
        <v>71</v>
      </c>
      <c r="AH89" s="3" t="s">
        <v>71</v>
      </c>
      <c r="AI89" s="3" t="s">
        <v>71</v>
      </c>
      <c r="AJ89" s="3" t="s">
        <v>71</v>
      </c>
      <c r="AK89" s="3" t="s">
        <v>71</v>
      </c>
      <c r="AL89" s="3" t="s">
        <v>71</v>
      </c>
      <c r="AM89" s="3" t="s">
        <v>71</v>
      </c>
      <c r="AN89" s="3" t="s">
        <v>71</v>
      </c>
      <c r="AO89" s="3" t="s">
        <v>71</v>
      </c>
      <c r="AP89" s="3" t="s">
        <v>71</v>
      </c>
      <c r="AQ89" s="3" t="s">
        <v>71</v>
      </c>
      <c r="AR89" s="3" t="s">
        <v>71</v>
      </c>
      <c r="AS89" s="3" t="s">
        <v>71</v>
      </c>
      <c r="AT89" s="3" t="s">
        <v>71</v>
      </c>
      <c r="AU89" s="3" t="s">
        <v>71</v>
      </c>
      <c r="AV89" s="3" t="s">
        <v>71</v>
      </c>
      <c r="AW89" s="3" t="s">
        <v>71</v>
      </c>
      <c r="AX89" s="3" t="s">
        <v>71</v>
      </c>
      <c r="AY89" s="3" t="s">
        <v>71</v>
      </c>
      <c r="AZ89" s="3" t="s">
        <v>71</v>
      </c>
      <c r="BA89" s="3" t="s">
        <v>71</v>
      </c>
      <c r="BB89" s="3" t="s">
        <v>71</v>
      </c>
      <c r="BC89" s="3" t="s">
        <v>71</v>
      </c>
      <c r="BD89" s="3" t="s">
        <v>71</v>
      </c>
      <c r="BE89" s="3" t="s">
        <v>71</v>
      </c>
      <c r="BF89" s="3" t="s">
        <v>71</v>
      </c>
      <c r="BG89" s="3" t="s">
        <v>71</v>
      </c>
      <c r="BH89" s="3" t="s">
        <v>71</v>
      </c>
      <c r="BI89" s="3" t="s">
        <v>71</v>
      </c>
      <c r="BJ89" s="3" t="s">
        <v>71</v>
      </c>
      <c r="BK89" s="3" t="s">
        <v>71</v>
      </c>
      <c r="BL89" s="3" t="s">
        <v>71</v>
      </c>
      <c r="BM89" s="3" t="s">
        <v>71</v>
      </c>
      <c r="BN89" s="3" t="s">
        <v>71</v>
      </c>
      <c r="BO89" s="3" t="s">
        <v>71</v>
      </c>
      <c r="BP89" s="3" t="s">
        <v>71</v>
      </c>
      <c r="BQ89" s="3" t="s">
        <v>71</v>
      </c>
      <c r="BR89" s="3" t="s">
        <v>71</v>
      </c>
      <c r="BS89" s="3" cm="1">
        <f t="array" ref="BS89" xml:space="preserve"> 5 * (SUMPRODUCT( (M$6:V$6=1)*((M89:V89="Y") + (M89:V89="N")) * 2 ) +SUMPRODUCT( (M$6:V$6=2) * ((M89:V89="Y") + (M89:V89="N")) * 1 ) + SUMPRODUCT( (M$6:V$6=3)*((M89:V89="Y")+(M89:V89="N"))*1 ) +SUMPRODUCT( (M$6:V$6=4 ) * ((M89:V89="Y") + (M89:V89="N")) * 1 )+SUMPRODUCT( (M$6:V$6=5) * ((M89:V89="Y")+(M89:V89="N")) * 2 ))+1*(SUMPRODUCT( (X$6:BQ$6=1) * ((X89:BQ89="Y") + (X89:BQ89="N")) * 2 ) +SUMPRODUCT( (X$6:BQ$6=2 ) * ((X89:BQ89="Y") + (X89:BQ89="N")) * 1 ) +SUMPRODUCT( (X$6:BQ$6=3) * ((X89:BQ89="Y") + (X89:BQ89="N")) * 1 ) +SUMPRODUCT( (X$6:BQ$6=4) * ((X89:BQ89="Y") + (X89:BQ89="N")) * 1 ) + SUMPRODUCT( (X$6:BQ$6=5) * ((X89:BQ89="Y") + (X89:BQ89="N")) * 2 ))</f>
        <v>104</v>
      </c>
      <c r="BT89" s="3" cm="1">
        <f t="array" ref="BT89" xml:space="preserve"> 5 * (SUMPRODUCT( (M$6:V$6=1) * (M89:V89="Y") * 2 ) + SUMPRODUCT( (M$6:V$6=2) * (M89:V89="Y") * 1 ) +SUMPRODUCT( (M$6:V$6=3) * (M89:V89="Y") * 1 ) + SUMPRODUCT( (M$6:V$6=4) * (M89:V89="N") * 1 ) +SUMPRODUCT( (M$6:V$6=5) * (M89:V89="N") * 2 ))
+ (SUMPRODUCT( (X$6:BQ$6=1) * (X89:BQ89="Y") * 2 ) +SUMPRODUCT( (X$6:BQ$6=2) * (X89:BQ89="Y") * 1 ) +SUMPRODUCT( (X$6:BQ$6=3) * (X89:BQ89="Y") * 1 ) +SUMPRODUCT( (X$6:BQ$6=4) * (X89:BQ89="N") * 1 ) +SUMPRODUCT( (X$6:BQ$6=5) * (X89:BQ89="N") * 2 ))</f>
        <v>10</v>
      </c>
      <c r="BU89" s="3">
        <f t="shared" si="14"/>
        <v>0</v>
      </c>
      <c r="BV89" s="3">
        <f t="shared" si="11"/>
        <v>1</v>
      </c>
      <c r="BX89" s="3">
        <f xml:space="preserve"> 5 * (SUMPRODUCT( (M$6:N$6=1)*((M89:N89="Y") + (M89:N89="N")) * 2 ) +SUMPRODUCT( (M$6:N$6=2) * ((M89:N89="Y") + (M89:N89="N")) * 1 ) + SUMPRODUCT( (M$6:N$6=3)*((M89:N89="Y")+(M89:N89="N"))*1 ) +SUMPRODUCT( (M$6:N$6=4 ) * ((M89:N89="Y") + (M89:N89="N")) * 1 )+SUMPRODUCT( (M$6:N$6=5) * ((M89:N89="Y")+(M89:N89="N")) * 2 ))+1*(SUMPRODUCT( (X$6:AC$6=1) * ((X89:AC89="Y") + (X89:AC89="N")) * 2 ) +SUMPRODUCT( (X$6:AC$6=2 ) * ((X89:AC89="Y") + (X89:AC89="N")) * 1 ) +SUMPRODUCT( (X$6:AC$6=3) * ((X89:AC89="Y") + (X89:AC89="N")) * 1 ) +SUMPRODUCT( (X$6:AC$6=4) * ((X89:AC89="Y") + (X89:AC89="N")) * 1 ) + SUMPRODUCT( (X$6:AC$6=5) * ((X89:AC89="Y") + (X89:AC89="N")) * 2 ))</f>
        <v>17</v>
      </c>
      <c r="BY89" s="3">
        <f xml:space="preserve"> 5 * (SUMPRODUCT( (M$6:N$6=1) * (M89:N89="Y") * 2 ) + SUMPRODUCT( (M$6:N$6=2) * (M89:N89="Y") * 1 ) +SUMPRODUCT( (M$6:N$6=3) * (M89:N89="Y") * 1 ) + SUMPRODUCT( (M$6:N$6=4) * (M89:N89="N") * 1 ) +SUMPRODUCT( (M$6:N$6=5) * (M89:N89="N") * 2 ))
+ (SUMPRODUCT( (X$6:AC$6=1) * (X89:AC89="Y") * 2 ) +SUMPRODUCT( (X$6:AC$6=2) * (X89:AC89="Y") * 1 ) +SUMPRODUCT( (X$6:AC$6=3) * (X89:AC89="Y") * 1 ) +SUMPRODUCT( (X$6:AC$6=4) * (X89:AC89="N") * 1 ) +SUMPRODUCT( (X$6:AC$6=5) * (X89:AC89="N") * 2 ))</f>
        <v>0</v>
      </c>
      <c r="BZ89" s="3">
        <f>COUNTA(M89:N89)+COUNTA(X89:AC89)</f>
        <v>8</v>
      </c>
      <c r="CA89" s="3">
        <f xml:space="preserve"> 5 * (SUMPRODUCT( (O$6:R$6=1)*((O89:R89="Y") + (O89:R89="N")) * 2 ) +SUMPRODUCT( (O$6:R$6=2) * ((O89:R89="Y") + (O89:R89="N")) * 1 ) + SUMPRODUCT( (O$6:R$6=3)*((O89:R89="Y")+(O89:R89="N"))*1 ) +SUMPRODUCT( (O$6:R$6=4 ) * ((O89:R89="Y") + (O89:R89="N")) * 1 )+SUMPRODUCT( (O$6:R$6=5) * ((O89:R89="Y")+(O89:R89="N")) * 2 ))
+1*(SUMPRODUCT( (AD$6:AQ$6=1) * ((AD89:AQ89="Y") + (AD89:AQ89="N")) * 2 ) +SUMPRODUCT( (AD$6:AQ$6=2 ) * ((AD89:AQ89="Y") + (AD89:AQ89="N")) * 1 ) +SUMPRODUCT( (AD$6:AQ$6=3) * ((AD89:AQ89="Y") + (AD89:AQ89="N")) * 1 ) +SUMPRODUCT( (AD$6:AQ$6=4) * ((AD89:AQ89="Y") + (AD89:AQ89="N")) * 1 ) + SUMPRODUCT( (AD$6:AQ$6=5) * ((AD89:AQ89="Y") + (AD89:AQ89="N")) * 2 ))</f>
        <v>40</v>
      </c>
      <c r="CB89" s="3">
        <f xml:space="preserve"> 5 * (SUMPRODUCT( (O$6:R$6=1) * (O89:R89="Y") * 2 ) + SUMPRODUCT( (O$6:R$6=2) * (O89:R89="Y") * 1 ) +SUMPRODUCT( (O$6:R$6=3) * (O89:R89="Y") * 1 ) + SUMPRODUCT( (O$6:R$6=4) * (O89:R89="N") * 1 ) +SUMPRODUCT( (O$6:R$6=5) * (O89:R89="N") * 2 ))
+ (SUMPRODUCT( (AD$6:AQ$6=1) * (AD89:AQ89="Y") * 2 ) +SUMPRODUCT( (AD$6:AQ$6=2) * (AD89:AQ89="Y") * 1 ) +SUMPRODUCT( (AD$6:AQ$6=3) * (AD89:AQ89="Y") * 1 ) +SUMPRODUCT( (AD$6:AQ$6=4) * (AD89:AQ89="N") * 1 ) +SUMPRODUCT( (AD$6:AQ$6=5) * (AD89:AQ89="N") * 2 ))</f>
        <v>10</v>
      </c>
      <c r="CC89" s="3">
        <f>COUNTA(O89:R89)+COUNTA(AD89:AQ89)</f>
        <v>18</v>
      </c>
      <c r="CD89" s="3">
        <f>1*(SUMPRODUCT( (AR$6:AY$6=1) * ((AR89:AY89="Y") + (AR89:AY89="N")) * 2 ) +SUMPRODUCT( (AR$6:AY$6=2 ) * ((AR89:AY89="Y") + (AR89:AY89="N")) * 1 ) +SUMPRODUCT( (AR$6:AY$6=3) * ((AR89:AY89="Y") + (AR89:AY89="N")) * 1 ) +SUMPRODUCT( (AR$6:AY$6=4) * ((AR89:AY89="Y") + (AR89:AY89="N")) * 1 ) + SUMPRODUCT( (AR$6:AY$6=5) * ((AR89:AY89="Y") + (AR89:AY89="N")) * 2 ))</f>
        <v>8</v>
      </c>
      <c r="CE89" s="3">
        <f>(SUMPRODUCT( (AR$6:AY$6=1) * (AR89:AY89="Y") * 2 ) +SUMPRODUCT( (AR$6:AY$6=2) * (AR89:AY89="Y") * 1 ) +SUMPRODUCT( (AR$6:AY$6=3) * (AR89:AY89="Y") * 1 ) +SUMPRODUCT( (AR$6:AY$6=4) * (AR89:AY89="N") * 1 ) +SUMPRODUCT( (AR$6:AY$6=5) * (AR89:AY89="N") * 2 ))</f>
        <v>0</v>
      </c>
      <c r="CF89" s="3">
        <f>COUNTA(AR89:AY89)</f>
        <v>8</v>
      </c>
      <c r="CG89" s="3" cm="1">
        <f t="array" ref="CG89">5*(SUMPRODUCT((S$6=1)*((S89="Y")+(S89="N"))*2)+SUMPRODUCT((S$6=2)*((S89="Y")+(S89="N"))*1)+SUMPRODUCT((S$6=3)*((S89="Y")+(S89="N"))*1)+SUMPRODUCT((S$6=4)*((S89="Y")+(S89="N"))*1)+SUMPRODUCT((S$6=5)*((S89="Y")+(S89="N"))*2))+1*(SUMPRODUCT((AZ$6:BI$6=1)*((AZ89:BI89="Y")+(AZ89:BI89="N"))*2)+SUMPRODUCT((AZ$6:BI$6=2)*((AZ89:BI89="Y")+(AZ89:BI89="N"))*1)+SUMPRODUCT((AZ$6:BI$6=3)*((AZ89:BI89="Y")+(AZ89:BI89="N"))*1)+SUMPRODUCT((AZ$6:BI$6=4)*((AZ89:BI89="Y")+(AZ89:BI89="N"))*1)+SUMPRODUCT((AZ$6:BI$6=5)*((AZ89:BI89="Y")+(AZ89:BI89="N"))*2))</f>
        <v>15</v>
      </c>
      <c r="CH89" s="3" cm="1">
        <f t="array" ref="CH89">5*(SUMPRODUCT((S$6=1)*(S89="Y")*2)+SUMPRODUCT((S$6=2)*(S89="Y")*1)+SUMPRODUCT((S$6=3)*(S89="Y")*1)+SUMPRODUCT((S$6=4)*(S89="N")*1)+SUMPRODUCT((S$6=5)*(S89="N")*2))+(SUMPRODUCT((AZ$6:BI$6=1)*(AZ89:BI89="Y")*2)+SUMPRODUCT((AZ$6:BI$6=2)*(AZ89:BI89="Y")*1)+SUMPRODUCT((AZ$6:BI$6=3)*(AZ89:BI89="Y")*1)+SUMPRODUCT((AZ$6:BI$6=4)*(AZ89:BI89="N")*1)+SUMPRODUCT((AZ$6:BI$6=5)*(AZ89:BI89="N")*2))</f>
        <v>0</v>
      </c>
      <c r="CI89" s="3">
        <f>COUNTA(S89)+COUNTA(AZ89:BI89)</f>
        <v>11</v>
      </c>
      <c r="CJ89" s="3" cm="1">
        <f t="array" ref="CJ89">5*(SUMPRODUCT((T$6:V$6=1)*((T89:V89="Y")+(T89:V89="N"))*2)+SUMPRODUCT((T$6:V$6=2)*((T89:V89="Y")+(T89:V89="N"))*1)+SUMPRODUCT((T$6:V$6=3)*((T89:V89="Y")+(T89:V89="N"))*1)+SUMPRODUCT((T$6:V$6=4)*((T89:V89="Y")+(T89:V89="N"))*1)+SUMPRODUCT((T$6:V$6=5)*((T89:V89="Y")+(T89:V89="N"))*2))+1*(SUMPRODUCT((BJ$6:BQ$6=1)*((BJ89:BQ89="Y")+(BJ89:BQ89="N"))*2)+SUMPRODUCT((BJ$6:BQ$6=2)*((BJ89:BQ89="Y")+(BJ89:BQ89="N"))*1)+SUMPRODUCT((BJ$6:BQ$6=3)*((BJ89:BQ89="Y")+(BJ89:BQ89="N"))*1)+SUMPRODUCT((BJ$6:BQ$6=4)*((BJ89:BQ89="Y")+(BJ89:BQ89="N"))*1)+SUMPRODUCT((BJ$6:BQ$6=5)*((BJ89:BQ89="Y")+(BJ89:BQ89="N"))*2))</f>
        <v>24</v>
      </c>
      <c r="CK89" s="3" cm="1">
        <f t="array" ref="CK89">5*(SUMPRODUCT((T$6:V$6=1)*(T89:V89="Y")*2)+SUMPRODUCT((T$6:V$6=2)*(T89:V89="Y")*1)+SUMPRODUCT((T$6:V$6=3)*(T89:V89="Y")*1)+SUMPRODUCT((T$6:V$6=4)*(T89:V89="N")*1)+SUMPRODUCT((T$6:V$6=5)*(T89:V89="N")*2))+(SUMPRODUCT((BJ$6:BQ$6=1)*(BJ89:BQ89="Y")*2)+SUMPRODUCT((BJ$6:BQ$6=2)*(BJ89:BQ89="Y")*1)+SUMPRODUCT((BJ$6:BQ$6=3)*(BJ89:BQ89="Y")*1)+SUMPRODUCT((BJ$6:BQ$6=4)*(BJ89:BQ89="N")*1)+SUMPRODUCT((BJ$6:BQ$6=5)*(BJ89:BQ89="N")*2))</f>
        <v>0</v>
      </c>
      <c r="CL89" s="3">
        <f t="shared" si="15"/>
        <v>11</v>
      </c>
      <c r="CM89" s="19" t="e">
        <f>SUM(COUNTIF(M89, $H$128)*$H$137)+(COUNTIF(M89, $H$129)*$H$137)+(COUNTIF(#REF!, $H$128)*$H$135)+(COUNTIF(#REF!, $H$129)*$H$135)</f>
        <v>#REF!</v>
      </c>
      <c r="CN89" s="19" t="e">
        <f>SUM(COUNTIF(M89, $H$128)*$H$137)+(COUNTIF(#REF!, $H$128)*$H$135)</f>
        <v>#REF!</v>
      </c>
      <c r="CO89" s="19">
        <f>COUNTA(M89)+COUNTA(#REF!)</f>
        <v>2</v>
      </c>
      <c r="CP89" s="19" t="e">
        <f>SUM(COUNTIF(M89, $H$128)*$H$137)+(COUNTIF(M89, $H$129)*$H$137)+(COUNTIF(#REF!, $H$128)*$H$135)+(COUNTIF(#REF!, $H$129)*$H$135)</f>
        <v>#REF!</v>
      </c>
      <c r="CQ89" s="19" t="e">
        <f>SUM(COUNTIF(M89, $H$128)*$H$137)+(COUNTIF(#REF!, $H$128)*$H$135)</f>
        <v>#REF!</v>
      </c>
      <c r="CR89" s="19">
        <f>COUNTA(M89)+COUNTA(#REF!)</f>
        <v>2</v>
      </c>
    </row>
    <row r="90" spans="1:96" ht="15.75" customHeight="1" thickBot="1" x14ac:dyDescent="0.25">
      <c r="A90" s="14">
        <f t="shared" si="10"/>
        <v>9.8039215686274517</v>
      </c>
      <c r="B90" s="14">
        <f t="shared" si="16"/>
        <v>0</v>
      </c>
      <c r="C90" s="14">
        <f t="shared" si="17"/>
        <v>25.641025641025639</v>
      </c>
      <c r="D90" s="14">
        <f t="shared" si="18"/>
        <v>0</v>
      </c>
      <c r="E90" s="14">
        <f t="shared" si="12"/>
        <v>0</v>
      </c>
      <c r="F90" s="14">
        <f t="shared" si="13"/>
        <v>0</v>
      </c>
      <c r="G90" s="14"/>
      <c r="H90" s="3" t="s">
        <v>41</v>
      </c>
      <c r="I90" s="3" t="s">
        <v>236</v>
      </c>
      <c r="J90" s="3" t="s">
        <v>237</v>
      </c>
      <c r="K90" s="17" t="s">
        <v>184</v>
      </c>
      <c r="L90" s="18" t="s">
        <v>176</v>
      </c>
      <c r="M90" s="3" t="s">
        <v>71</v>
      </c>
      <c r="N90" s="3" t="s">
        <v>71</v>
      </c>
      <c r="O90" s="3" t="s">
        <v>71</v>
      </c>
      <c r="P90" s="3" t="s">
        <v>71</v>
      </c>
      <c r="Q90" s="3" t="s">
        <v>71</v>
      </c>
      <c r="R90" s="3" t="s">
        <v>71</v>
      </c>
      <c r="S90" s="3" t="s">
        <v>71</v>
      </c>
      <c r="T90" s="3" t="s">
        <v>71</v>
      </c>
      <c r="U90" s="3" t="s">
        <v>71</v>
      </c>
      <c r="V90" s="3" t="s">
        <v>71</v>
      </c>
      <c r="W90" s="3" t="s">
        <v>71</v>
      </c>
      <c r="X90" s="3" t="s">
        <v>71</v>
      </c>
      <c r="Y90" s="3" t="s">
        <v>71</v>
      </c>
      <c r="Z90" s="3" t="s">
        <v>71</v>
      </c>
      <c r="AA90" s="3" t="s">
        <v>71</v>
      </c>
      <c r="AB90" s="3" t="s">
        <v>71</v>
      </c>
      <c r="AC90" s="3" t="s">
        <v>71</v>
      </c>
      <c r="AD90" s="3" t="s">
        <v>71</v>
      </c>
      <c r="AE90" s="3" t="s">
        <v>71</v>
      </c>
      <c r="AF90" s="3" t="s">
        <v>71</v>
      </c>
      <c r="AG90" s="3" t="s">
        <v>71</v>
      </c>
      <c r="AH90" s="3" t="s">
        <v>71</v>
      </c>
      <c r="AI90" s="3" t="s">
        <v>71</v>
      </c>
      <c r="AJ90" s="3" t="s">
        <v>71</v>
      </c>
      <c r="AK90" s="3" t="s">
        <v>71</v>
      </c>
      <c r="AL90" s="3" t="s">
        <v>71</v>
      </c>
      <c r="AM90" s="3" t="s">
        <v>71</v>
      </c>
      <c r="AN90" s="3" t="s">
        <v>58</v>
      </c>
      <c r="AO90" s="3" t="s">
        <v>71</v>
      </c>
      <c r="AP90" s="3" t="s">
        <v>71</v>
      </c>
      <c r="AQ90" s="3" t="s">
        <v>71</v>
      </c>
      <c r="AR90" s="3" t="s">
        <v>71</v>
      </c>
      <c r="AS90" s="3" t="s">
        <v>71</v>
      </c>
      <c r="AT90" s="3" t="s">
        <v>71</v>
      </c>
      <c r="AU90" s="3" t="s">
        <v>71</v>
      </c>
      <c r="AV90" s="3" t="s">
        <v>58</v>
      </c>
      <c r="AW90" s="3" t="s">
        <v>71</v>
      </c>
      <c r="AX90" s="3" t="s">
        <v>71</v>
      </c>
      <c r="AY90" s="3" t="s">
        <v>71</v>
      </c>
      <c r="AZ90" s="3" t="s">
        <v>71</v>
      </c>
      <c r="BA90" s="3" t="s">
        <v>71</v>
      </c>
      <c r="BB90" s="3" t="s">
        <v>71</v>
      </c>
      <c r="BC90" s="3" t="s">
        <v>71</v>
      </c>
      <c r="BD90" s="3" t="s">
        <v>71</v>
      </c>
      <c r="BE90" s="3" t="s">
        <v>71</v>
      </c>
      <c r="BF90" s="3" t="s">
        <v>71</v>
      </c>
      <c r="BG90" s="3" t="s">
        <v>71</v>
      </c>
      <c r="BH90" s="3" t="s">
        <v>71</v>
      </c>
      <c r="BI90" s="3" t="s">
        <v>71</v>
      </c>
      <c r="BJ90" s="3" t="s">
        <v>71</v>
      </c>
      <c r="BK90" s="3" t="s">
        <v>71</v>
      </c>
      <c r="BL90" s="3" t="s">
        <v>71</v>
      </c>
      <c r="BM90" s="3" t="s">
        <v>71</v>
      </c>
      <c r="BN90" s="3" t="s">
        <v>71</v>
      </c>
      <c r="BO90" s="3" t="s">
        <v>71</v>
      </c>
      <c r="BP90" s="3" t="s">
        <v>71</v>
      </c>
      <c r="BQ90" s="3" t="s">
        <v>71</v>
      </c>
      <c r="BR90" s="3" t="s">
        <v>71</v>
      </c>
      <c r="BS90" s="3" cm="1">
        <f t="array" ref="BS90" xml:space="preserve"> 5 * (SUMPRODUCT( (M$6:V$6=1)*((M90:V90="Y") + (M90:V90="N")) * 2 ) +SUMPRODUCT( (M$6:V$6=2) * ((M90:V90="Y") + (M90:V90="N")) * 1 ) + SUMPRODUCT( (M$6:V$6=3)*((M90:V90="Y")+(M90:V90="N"))*1 ) +SUMPRODUCT( (M$6:V$6=4 ) * ((M90:V90="Y") + (M90:V90="N")) * 1 )+SUMPRODUCT( (M$6:V$6=5) * ((M90:V90="Y")+(M90:V90="N")) * 2 ))+1*(SUMPRODUCT( (X$6:BQ$6=1) * ((X90:BQ90="Y") + (X90:BQ90="N")) * 2 ) +SUMPRODUCT( (X$6:BQ$6=2 ) * ((X90:BQ90="Y") + (X90:BQ90="N")) * 1 ) +SUMPRODUCT( (X$6:BQ$6=3) * ((X90:BQ90="Y") + (X90:BQ90="N")) * 1 ) +SUMPRODUCT( (X$6:BQ$6=4) * ((X90:BQ90="Y") + (X90:BQ90="N")) * 1 ) + SUMPRODUCT( (X$6:BQ$6=5) * ((X90:BQ90="Y") + (X90:BQ90="N")) * 2 ))</f>
        <v>102</v>
      </c>
      <c r="BT90" s="3" cm="1">
        <f t="array" ref="BT90" xml:space="preserve"> 5 * (SUMPRODUCT( (M$6:V$6=1) * (M90:V90="Y") * 2 ) + SUMPRODUCT( (M$6:V$6=2) * (M90:V90="Y") * 1 ) +SUMPRODUCT( (M$6:V$6=3) * (M90:V90="Y") * 1 ) + SUMPRODUCT( (M$6:V$6=4) * (M90:V90="N") * 1 ) +SUMPRODUCT( (M$6:V$6=5) * (M90:V90="N") * 2 ))
+ (SUMPRODUCT( (X$6:BQ$6=1) * (X90:BQ90="Y") * 2 ) +SUMPRODUCT( (X$6:BQ$6=2) * (X90:BQ90="Y") * 1 ) +SUMPRODUCT( (X$6:BQ$6=3) * (X90:BQ90="Y") * 1 ) +SUMPRODUCT( (X$6:BQ$6=4) * (X90:BQ90="N") * 1 ) +SUMPRODUCT( (X$6:BQ$6=5) * (X90:BQ90="N") * 2 ))</f>
        <v>10</v>
      </c>
      <c r="BU90" s="3">
        <f t="shared" si="14"/>
        <v>2</v>
      </c>
      <c r="BV90" s="3">
        <f t="shared" si="11"/>
        <v>1</v>
      </c>
      <c r="BX90" s="3">
        <f xml:space="preserve"> 5 * (SUMPRODUCT( (M$6:N$6=1)*((M90:N90="Y") + (M90:N90="N")) * 2 ) +SUMPRODUCT( (M$6:N$6=2) * ((M90:N90="Y") + (M90:N90="N")) * 1 ) + SUMPRODUCT( (M$6:N$6=3)*((M90:N90="Y")+(M90:N90="N"))*1 ) +SUMPRODUCT( (M$6:N$6=4 ) * ((M90:N90="Y") + (M90:N90="N")) * 1 )+SUMPRODUCT( (M$6:N$6=5) * ((M90:N90="Y")+(M90:N90="N")) * 2 ))+1*(SUMPRODUCT( (X$6:AC$6=1) * ((X90:AC90="Y") + (X90:AC90="N")) * 2 ) +SUMPRODUCT( (X$6:AC$6=2 ) * ((X90:AC90="Y") + (X90:AC90="N")) * 1 ) +SUMPRODUCT( (X$6:AC$6=3) * ((X90:AC90="Y") + (X90:AC90="N")) * 1 ) +SUMPRODUCT( (X$6:AC$6=4) * ((X90:AC90="Y") + (X90:AC90="N")) * 1 ) + SUMPRODUCT( (X$6:AC$6=5) * ((X90:AC90="Y") + (X90:AC90="N")) * 2 ))</f>
        <v>17</v>
      </c>
      <c r="BY90" s="3">
        <f xml:space="preserve"> 5 * (SUMPRODUCT( (M$6:N$6=1) * (M90:N90="Y") * 2 ) + SUMPRODUCT( (M$6:N$6=2) * (M90:N90="Y") * 1 ) +SUMPRODUCT( (M$6:N$6=3) * (M90:N90="Y") * 1 ) + SUMPRODUCT( (M$6:N$6=4) * (M90:N90="N") * 1 ) +SUMPRODUCT( (M$6:N$6=5) * (M90:N90="N") * 2 ))
+ (SUMPRODUCT( (X$6:AC$6=1) * (X90:AC90="Y") * 2 ) +SUMPRODUCT( (X$6:AC$6=2) * (X90:AC90="Y") * 1 ) +SUMPRODUCT( (X$6:AC$6=3) * (X90:AC90="Y") * 1 ) +SUMPRODUCT( (X$6:AC$6=4) * (X90:AC90="N") * 1 ) +SUMPRODUCT( (X$6:AC$6=5) * (X90:AC90="N") * 2 ))</f>
        <v>0</v>
      </c>
      <c r="BZ90" s="3">
        <f>COUNTA(M90:N90)+COUNTA(X90:AC90)</f>
        <v>8</v>
      </c>
      <c r="CA90" s="3">
        <f xml:space="preserve"> 5 * (SUMPRODUCT( (O$6:R$6=1)*((O90:R90="Y") + (O90:R90="N")) * 2 ) +SUMPRODUCT( (O$6:R$6=2) * ((O90:R90="Y") + (O90:R90="N")) * 1 ) + SUMPRODUCT( (O$6:R$6=3)*((O90:R90="Y")+(O90:R90="N"))*1 ) +SUMPRODUCT( (O$6:R$6=4 ) * ((O90:R90="Y") + (O90:R90="N")) * 1 )+SUMPRODUCT( (O$6:R$6=5) * ((O90:R90="Y")+(O90:R90="N")) * 2 ))
+1*(SUMPRODUCT( (AD$6:AQ$6=1) * ((AD90:AQ90="Y") + (AD90:AQ90="N")) * 2 ) +SUMPRODUCT( (AD$6:AQ$6=2 ) * ((AD90:AQ90="Y") + (AD90:AQ90="N")) * 1 ) +SUMPRODUCT( (AD$6:AQ$6=3) * ((AD90:AQ90="Y") + (AD90:AQ90="N")) * 1 ) +SUMPRODUCT( (AD$6:AQ$6=4) * ((AD90:AQ90="Y") + (AD90:AQ90="N")) * 1 ) + SUMPRODUCT( (AD$6:AQ$6=5) * ((AD90:AQ90="Y") + (AD90:AQ90="N")) * 2 ))</f>
        <v>39</v>
      </c>
      <c r="CB90" s="3">
        <f xml:space="preserve"> 5 * (SUMPRODUCT( (O$6:R$6=1) * (O90:R90="Y") * 2 ) + SUMPRODUCT( (O$6:R$6=2) * (O90:R90="Y") * 1 ) +SUMPRODUCT( (O$6:R$6=3) * (O90:R90="Y") * 1 ) + SUMPRODUCT( (O$6:R$6=4) * (O90:R90="N") * 1 ) +SUMPRODUCT( (O$6:R$6=5) * (O90:R90="N") * 2 ))
+ (SUMPRODUCT( (AD$6:AQ$6=1) * (AD90:AQ90="Y") * 2 ) +SUMPRODUCT( (AD$6:AQ$6=2) * (AD90:AQ90="Y") * 1 ) +SUMPRODUCT( (AD$6:AQ$6=3) * (AD90:AQ90="Y") * 1 ) +SUMPRODUCT( (AD$6:AQ$6=4) * (AD90:AQ90="N") * 1 ) +SUMPRODUCT( (AD$6:AQ$6=5) * (AD90:AQ90="N") * 2 ))</f>
        <v>10</v>
      </c>
      <c r="CC90" s="3">
        <f>COUNTA(O90:R90)+COUNTA(AD90:AQ90)</f>
        <v>18</v>
      </c>
      <c r="CD90" s="3">
        <f>1*(SUMPRODUCT( (AR$6:AY$6=1) * ((AR90:AY90="Y") + (AR90:AY90="N")) * 2 ) +SUMPRODUCT( (AR$6:AY$6=2 ) * ((AR90:AY90="Y") + (AR90:AY90="N")) * 1 ) +SUMPRODUCT( (AR$6:AY$6=3) * ((AR90:AY90="Y") + (AR90:AY90="N")) * 1 ) +SUMPRODUCT( (AR$6:AY$6=4) * ((AR90:AY90="Y") + (AR90:AY90="N")) * 1 ) + SUMPRODUCT( (AR$6:AY$6=5) * ((AR90:AY90="Y") + (AR90:AY90="N")) * 2 ))</f>
        <v>7</v>
      </c>
      <c r="CE90" s="3">
        <f>(SUMPRODUCT( (AR$6:AY$6=1) * (AR90:AY90="Y") * 2 ) +SUMPRODUCT( (AR$6:AY$6=2) * (AR90:AY90="Y") * 1 ) +SUMPRODUCT( (AR$6:AY$6=3) * (AR90:AY90="Y") * 1 ) +SUMPRODUCT( (AR$6:AY$6=4) * (AR90:AY90="N") * 1 ) +SUMPRODUCT( (AR$6:AY$6=5) * (AR90:AY90="N") * 2 ))</f>
        <v>0</v>
      </c>
      <c r="CF90" s="3">
        <f>COUNTA(AR90:AY90)</f>
        <v>8</v>
      </c>
      <c r="CG90" s="3" cm="1">
        <f t="array" ref="CG90">5*(SUMPRODUCT((S$6=1)*((S90="Y")+(S90="N"))*2)+SUMPRODUCT((S$6=2)*((S90="Y")+(S90="N"))*1)+SUMPRODUCT((S$6=3)*((S90="Y")+(S90="N"))*1)+SUMPRODUCT((S$6=4)*((S90="Y")+(S90="N"))*1)+SUMPRODUCT((S$6=5)*((S90="Y")+(S90="N"))*2))+1*(SUMPRODUCT((AZ$6:BI$6=1)*((AZ90:BI90="Y")+(AZ90:BI90="N"))*2)+SUMPRODUCT((AZ$6:BI$6=2)*((AZ90:BI90="Y")+(AZ90:BI90="N"))*1)+SUMPRODUCT((AZ$6:BI$6=3)*((AZ90:BI90="Y")+(AZ90:BI90="N"))*1)+SUMPRODUCT((AZ$6:BI$6=4)*((AZ90:BI90="Y")+(AZ90:BI90="N"))*1)+SUMPRODUCT((AZ$6:BI$6=5)*((AZ90:BI90="Y")+(AZ90:BI90="N"))*2))</f>
        <v>15</v>
      </c>
      <c r="CH90" s="3" cm="1">
        <f t="array" ref="CH90">5*(SUMPRODUCT((S$6=1)*(S90="Y")*2)+SUMPRODUCT((S$6=2)*(S90="Y")*1)+SUMPRODUCT((S$6=3)*(S90="Y")*1)+SUMPRODUCT((S$6=4)*(S90="N")*1)+SUMPRODUCT((S$6=5)*(S90="N")*2))+(SUMPRODUCT((AZ$6:BI$6=1)*(AZ90:BI90="Y")*2)+SUMPRODUCT((AZ$6:BI$6=2)*(AZ90:BI90="Y")*1)+SUMPRODUCT((AZ$6:BI$6=3)*(AZ90:BI90="Y")*1)+SUMPRODUCT((AZ$6:BI$6=4)*(AZ90:BI90="N")*1)+SUMPRODUCT((AZ$6:BI$6=5)*(AZ90:BI90="N")*2))</f>
        <v>0</v>
      </c>
      <c r="CI90" s="3">
        <f>COUNTA(S90)+COUNTA(AZ90:BI90)</f>
        <v>11</v>
      </c>
      <c r="CJ90" s="3" cm="1">
        <f t="array" ref="CJ90">5*(SUMPRODUCT((T$6:V$6=1)*((T90:V90="Y")+(T90:V90="N"))*2)+SUMPRODUCT((T$6:V$6=2)*((T90:V90="Y")+(T90:V90="N"))*1)+SUMPRODUCT((T$6:V$6=3)*((T90:V90="Y")+(T90:V90="N"))*1)+SUMPRODUCT((T$6:V$6=4)*((T90:V90="Y")+(T90:V90="N"))*1)+SUMPRODUCT((T$6:V$6=5)*((T90:V90="Y")+(T90:V90="N"))*2))+1*(SUMPRODUCT((BJ$6:BQ$6=1)*((BJ90:BQ90="Y")+(BJ90:BQ90="N"))*2)+SUMPRODUCT((BJ$6:BQ$6=2)*((BJ90:BQ90="Y")+(BJ90:BQ90="N"))*1)+SUMPRODUCT((BJ$6:BQ$6=3)*((BJ90:BQ90="Y")+(BJ90:BQ90="N"))*1)+SUMPRODUCT((BJ$6:BQ$6=4)*((BJ90:BQ90="Y")+(BJ90:BQ90="N"))*1)+SUMPRODUCT((BJ$6:BQ$6=5)*((BJ90:BQ90="Y")+(BJ90:BQ90="N"))*2))</f>
        <v>24</v>
      </c>
      <c r="CK90" s="3" cm="1">
        <f t="array" ref="CK90">5*(SUMPRODUCT((T$6:V$6=1)*(T90:V90="Y")*2)+SUMPRODUCT((T$6:V$6=2)*(T90:V90="Y")*1)+SUMPRODUCT((T$6:V$6=3)*(T90:V90="Y")*1)+SUMPRODUCT((T$6:V$6=4)*(T90:V90="N")*1)+SUMPRODUCT((T$6:V$6=5)*(T90:V90="N")*2))+(SUMPRODUCT((BJ$6:BQ$6=1)*(BJ90:BQ90="Y")*2)+SUMPRODUCT((BJ$6:BQ$6=2)*(BJ90:BQ90="Y")*1)+SUMPRODUCT((BJ$6:BQ$6=3)*(BJ90:BQ90="Y")*1)+SUMPRODUCT((BJ$6:BQ$6=4)*(BJ90:BQ90="N")*1)+SUMPRODUCT((BJ$6:BQ$6=5)*(BJ90:BQ90="N")*2))</f>
        <v>0</v>
      </c>
      <c r="CL90" s="3">
        <f t="shared" si="15"/>
        <v>11</v>
      </c>
      <c r="CM90" s="19" t="e">
        <f>SUM(COUNTIF(M90, $H$128)*$H$137)+(COUNTIF(M90, $H$129)*$H$137)+(COUNTIF(#REF!, $H$128)*$H$135)+(COUNTIF(#REF!, $H$129)*$H$135)</f>
        <v>#REF!</v>
      </c>
      <c r="CN90" s="19" t="e">
        <f>SUM(COUNTIF(M90, $H$128)*$H$137)+(COUNTIF(#REF!, $H$128)*$H$135)</f>
        <v>#REF!</v>
      </c>
      <c r="CO90" s="19">
        <f>COUNTA(M90)+COUNTA(#REF!)</f>
        <v>2</v>
      </c>
      <c r="CP90" s="19" t="e">
        <f>SUM(COUNTIF(M90, $H$128)*$H$137)+(COUNTIF(M90, $H$129)*$H$137)+(COUNTIF(#REF!, $H$128)*$H$135)+(COUNTIF(#REF!, $H$129)*$H$135)</f>
        <v>#REF!</v>
      </c>
      <c r="CQ90" s="19" t="e">
        <f>SUM(COUNTIF(M90, $H$128)*$H$137)+(COUNTIF(#REF!, $H$128)*$H$135)</f>
        <v>#REF!</v>
      </c>
      <c r="CR90" s="19">
        <f>COUNTA(M90)+COUNTA(#REF!)</f>
        <v>2</v>
      </c>
    </row>
    <row r="91" spans="1:96" ht="15.75" customHeight="1" thickBot="1" x14ac:dyDescent="0.25">
      <c r="A91" s="14">
        <f t="shared" si="10"/>
        <v>10.204081632653061</v>
      </c>
      <c r="B91" s="14">
        <f t="shared" si="16"/>
        <v>0</v>
      </c>
      <c r="C91" s="14">
        <f t="shared" si="17"/>
        <v>25</v>
      </c>
      <c r="D91" s="14">
        <f t="shared" si="18"/>
        <v>0</v>
      </c>
      <c r="E91" s="14">
        <f t="shared" si="12"/>
        <v>0</v>
      </c>
      <c r="F91" s="14">
        <f t="shared" si="13"/>
        <v>0</v>
      </c>
      <c r="G91" s="14"/>
      <c r="H91" s="3" t="s">
        <v>41</v>
      </c>
      <c r="I91" s="3" t="s">
        <v>238</v>
      </c>
      <c r="J91" s="3" t="s">
        <v>239</v>
      </c>
      <c r="K91" s="17" t="s">
        <v>192</v>
      </c>
      <c r="L91" s="18" t="s">
        <v>176</v>
      </c>
      <c r="M91" s="3" t="s">
        <v>58</v>
      </c>
      <c r="N91" s="3" t="s">
        <v>71</v>
      </c>
      <c r="O91" s="3" t="s">
        <v>71</v>
      </c>
      <c r="P91" s="3" t="s">
        <v>71</v>
      </c>
      <c r="Q91" s="3" t="s">
        <v>71</v>
      </c>
      <c r="R91" s="3" t="s">
        <v>71</v>
      </c>
      <c r="S91" s="3" t="s">
        <v>71</v>
      </c>
      <c r="T91" s="3" t="s">
        <v>71</v>
      </c>
      <c r="U91" s="3" t="s">
        <v>71</v>
      </c>
      <c r="V91" s="3" t="s">
        <v>71</v>
      </c>
      <c r="W91" s="3" t="s">
        <v>71</v>
      </c>
      <c r="X91" s="3" t="s">
        <v>71</v>
      </c>
      <c r="Y91" s="3" t="s">
        <v>71</v>
      </c>
      <c r="Z91" s="3" t="s">
        <v>71</v>
      </c>
      <c r="AA91" s="3" t="s">
        <v>71</v>
      </c>
      <c r="AB91" s="3" t="s">
        <v>71</v>
      </c>
      <c r="AC91" s="3" t="s">
        <v>71</v>
      </c>
      <c r="AD91" s="3" t="s">
        <v>71</v>
      </c>
      <c r="AE91" s="3" t="s">
        <v>71</v>
      </c>
      <c r="AF91" s="3" t="s">
        <v>71</v>
      </c>
      <c r="AG91" s="3" t="s">
        <v>71</v>
      </c>
      <c r="AH91" s="3" t="s">
        <v>71</v>
      </c>
      <c r="AI91" s="3" t="s">
        <v>71</v>
      </c>
      <c r="AJ91" s="3" t="s">
        <v>71</v>
      </c>
      <c r="AK91" s="3" t="s">
        <v>71</v>
      </c>
      <c r="AL91" s="3" t="s">
        <v>71</v>
      </c>
      <c r="AM91" s="3" t="s">
        <v>71</v>
      </c>
      <c r="AN91" s="3" t="s">
        <v>71</v>
      </c>
      <c r="AO91" s="3" t="s">
        <v>71</v>
      </c>
      <c r="AP91" s="3" t="s">
        <v>71</v>
      </c>
      <c r="AQ91" s="3" t="s">
        <v>71</v>
      </c>
      <c r="AR91" s="3" t="s">
        <v>71</v>
      </c>
      <c r="AS91" s="3" t="s">
        <v>71</v>
      </c>
      <c r="AT91" s="3" t="s">
        <v>71</v>
      </c>
      <c r="AU91" s="3" t="s">
        <v>71</v>
      </c>
      <c r="AV91" s="3" t="s">
        <v>71</v>
      </c>
      <c r="AW91" s="3" t="s">
        <v>71</v>
      </c>
      <c r="AX91" s="3" t="s">
        <v>71</v>
      </c>
      <c r="AY91" s="3" t="s">
        <v>71</v>
      </c>
      <c r="AZ91" s="3" t="s">
        <v>71</v>
      </c>
      <c r="BA91" s="3" t="s">
        <v>71</v>
      </c>
      <c r="BB91" s="3" t="s">
        <v>71</v>
      </c>
      <c r="BC91" s="3" t="s">
        <v>71</v>
      </c>
      <c r="BD91" s="3" t="s">
        <v>71</v>
      </c>
      <c r="BE91" s="3" t="s">
        <v>71</v>
      </c>
      <c r="BF91" s="3" t="s">
        <v>71</v>
      </c>
      <c r="BG91" s="3" t="s">
        <v>71</v>
      </c>
      <c r="BH91" s="3" t="s">
        <v>71</v>
      </c>
      <c r="BI91" s="3" t="s">
        <v>71</v>
      </c>
      <c r="BJ91" s="3" t="s">
        <v>58</v>
      </c>
      <c r="BK91" s="3" t="s">
        <v>71</v>
      </c>
      <c r="BL91" s="3" t="s">
        <v>71</v>
      </c>
      <c r="BM91" s="3" t="s">
        <v>71</v>
      </c>
      <c r="BN91" s="3" t="s">
        <v>71</v>
      </c>
      <c r="BO91" s="3" t="s">
        <v>71</v>
      </c>
      <c r="BP91" s="3" t="s">
        <v>71</v>
      </c>
      <c r="BQ91" s="3" t="s">
        <v>71</v>
      </c>
      <c r="BR91" s="3" t="s">
        <v>71</v>
      </c>
      <c r="BS91" s="3" cm="1">
        <f t="array" ref="BS91" xml:space="preserve"> 5 * (SUMPRODUCT( (M$6:V$6=1)*((M91:V91="Y") + (M91:V91="N")) * 2 ) +SUMPRODUCT( (M$6:V$6=2) * ((M91:V91="Y") + (M91:V91="N")) * 1 ) + SUMPRODUCT( (M$6:V$6=3)*((M91:V91="Y")+(M91:V91="N"))*1 ) +SUMPRODUCT( (M$6:V$6=4 ) * ((M91:V91="Y") + (M91:V91="N")) * 1 )+SUMPRODUCT( (M$6:V$6=5) * ((M91:V91="Y")+(M91:V91="N")) * 2 ))+1*(SUMPRODUCT( (X$6:BQ$6=1) * ((X91:BQ91="Y") + (X91:BQ91="N")) * 2 ) +SUMPRODUCT( (X$6:BQ$6=2 ) * ((X91:BQ91="Y") + (X91:BQ91="N")) * 1 ) +SUMPRODUCT( (X$6:BQ$6=3) * ((X91:BQ91="Y") + (X91:BQ91="N")) * 1 ) +SUMPRODUCT( (X$6:BQ$6=4) * ((X91:BQ91="Y") + (X91:BQ91="N")) * 1 ) + SUMPRODUCT( (X$6:BQ$6=5) * ((X91:BQ91="Y") + (X91:BQ91="N")) * 2 ))</f>
        <v>98</v>
      </c>
      <c r="BT91" s="3" cm="1">
        <f t="array" ref="BT91" xml:space="preserve"> 5 * (SUMPRODUCT( (M$6:V$6=1) * (M91:V91="Y") * 2 ) + SUMPRODUCT( (M$6:V$6=2) * (M91:V91="Y") * 1 ) +SUMPRODUCT( (M$6:V$6=3) * (M91:V91="Y") * 1 ) + SUMPRODUCT( (M$6:V$6=4) * (M91:V91="N") * 1 ) +SUMPRODUCT( (M$6:V$6=5) * (M91:V91="N") * 2 ))
+ (SUMPRODUCT( (X$6:BQ$6=1) * (X91:BQ91="Y") * 2 ) +SUMPRODUCT( (X$6:BQ$6=2) * (X91:BQ91="Y") * 1 ) +SUMPRODUCT( (X$6:BQ$6=3) * (X91:BQ91="Y") * 1 ) +SUMPRODUCT( (X$6:BQ$6=4) * (X91:BQ91="N") * 1 ) +SUMPRODUCT( (X$6:BQ$6=5) * (X91:BQ91="N") * 2 ))</f>
        <v>10</v>
      </c>
      <c r="BU91" s="3">
        <f t="shared" si="14"/>
        <v>6</v>
      </c>
      <c r="BV91" s="3">
        <f t="shared" si="11"/>
        <v>1</v>
      </c>
      <c r="BX91" s="3">
        <f xml:space="preserve"> 5 * (SUMPRODUCT( (M$6:N$6=1)*((M91:N91="Y") + (M91:N91="N")) * 2 ) +SUMPRODUCT( (M$6:N$6=2) * ((M91:N91="Y") + (M91:N91="N")) * 1 ) + SUMPRODUCT( (M$6:N$6=3)*((M91:N91="Y")+(M91:N91="N"))*1 ) +SUMPRODUCT( (M$6:N$6=4 ) * ((M91:N91="Y") + (M91:N91="N")) * 1 )+SUMPRODUCT( (M$6:N$6=5) * ((M91:N91="Y")+(M91:N91="N")) * 2 ))+1*(SUMPRODUCT( (X$6:AC$6=1) * ((X91:AC91="Y") + (X91:AC91="N")) * 2 ) +SUMPRODUCT( (X$6:AC$6=2 ) * ((X91:AC91="Y") + (X91:AC91="N")) * 1 ) +SUMPRODUCT( (X$6:AC$6=3) * ((X91:AC91="Y") + (X91:AC91="N")) * 1 ) +SUMPRODUCT( (X$6:AC$6=4) * ((X91:AC91="Y") + (X91:AC91="N")) * 1 ) + SUMPRODUCT( (X$6:AC$6=5) * ((X91:AC91="Y") + (X91:AC91="N")) * 2 ))</f>
        <v>12</v>
      </c>
      <c r="BY91" s="3">
        <f xml:space="preserve"> 5 * (SUMPRODUCT( (M$6:N$6=1) * (M91:N91="Y") * 2 ) + SUMPRODUCT( (M$6:N$6=2) * (M91:N91="Y") * 1 ) +SUMPRODUCT( (M$6:N$6=3) * (M91:N91="Y") * 1 ) + SUMPRODUCT( (M$6:N$6=4) * (M91:N91="N") * 1 ) +SUMPRODUCT( (M$6:N$6=5) * (M91:N91="N") * 2 ))
+ (SUMPRODUCT( (X$6:AC$6=1) * (X91:AC91="Y") * 2 ) +SUMPRODUCT( (X$6:AC$6=2) * (X91:AC91="Y") * 1 ) +SUMPRODUCT( (X$6:AC$6=3) * (X91:AC91="Y") * 1 ) +SUMPRODUCT( (X$6:AC$6=4) * (X91:AC91="N") * 1 ) +SUMPRODUCT( (X$6:AC$6=5) * (X91:AC91="N") * 2 ))</f>
        <v>0</v>
      </c>
      <c r="BZ91" s="3">
        <f>COUNTA(M91:N91)+COUNTA(X91:AC91)</f>
        <v>8</v>
      </c>
      <c r="CA91" s="3">
        <f xml:space="preserve"> 5 * (SUMPRODUCT( (O$6:R$6=1)*((O91:R91="Y") + (O91:R91="N")) * 2 ) +SUMPRODUCT( (O$6:R$6=2) * ((O91:R91="Y") + (O91:R91="N")) * 1 ) + SUMPRODUCT( (O$6:R$6=3)*((O91:R91="Y")+(O91:R91="N"))*1 ) +SUMPRODUCT( (O$6:R$6=4 ) * ((O91:R91="Y") + (O91:R91="N")) * 1 )+SUMPRODUCT( (O$6:R$6=5) * ((O91:R91="Y")+(O91:R91="N")) * 2 ))
+1*(SUMPRODUCT( (AD$6:AQ$6=1) * ((AD91:AQ91="Y") + (AD91:AQ91="N")) * 2 ) +SUMPRODUCT( (AD$6:AQ$6=2 ) * ((AD91:AQ91="Y") + (AD91:AQ91="N")) * 1 ) +SUMPRODUCT( (AD$6:AQ$6=3) * ((AD91:AQ91="Y") + (AD91:AQ91="N")) * 1 ) +SUMPRODUCT( (AD$6:AQ$6=4) * ((AD91:AQ91="Y") + (AD91:AQ91="N")) * 1 ) + SUMPRODUCT( (AD$6:AQ$6=5) * ((AD91:AQ91="Y") + (AD91:AQ91="N")) * 2 ))</f>
        <v>40</v>
      </c>
      <c r="CB91" s="3">
        <f xml:space="preserve"> 5 * (SUMPRODUCT( (O$6:R$6=1) * (O91:R91="Y") * 2 ) + SUMPRODUCT( (O$6:R$6=2) * (O91:R91="Y") * 1 ) +SUMPRODUCT( (O$6:R$6=3) * (O91:R91="Y") * 1 ) + SUMPRODUCT( (O$6:R$6=4) * (O91:R91="N") * 1 ) +SUMPRODUCT( (O$6:R$6=5) * (O91:R91="N") * 2 ))
+ (SUMPRODUCT( (AD$6:AQ$6=1) * (AD91:AQ91="Y") * 2 ) +SUMPRODUCT( (AD$6:AQ$6=2) * (AD91:AQ91="Y") * 1 ) +SUMPRODUCT( (AD$6:AQ$6=3) * (AD91:AQ91="Y") * 1 ) +SUMPRODUCT( (AD$6:AQ$6=4) * (AD91:AQ91="N") * 1 ) +SUMPRODUCT( (AD$6:AQ$6=5) * (AD91:AQ91="N") * 2 ))</f>
        <v>10</v>
      </c>
      <c r="CC91" s="3">
        <f>COUNTA(O91:R91)+COUNTA(AD91:AQ91)</f>
        <v>18</v>
      </c>
      <c r="CD91" s="3">
        <f>1*(SUMPRODUCT( (AR$6:AY$6=1) * ((AR91:AY91="Y") + (AR91:AY91="N")) * 2 ) +SUMPRODUCT( (AR$6:AY$6=2 ) * ((AR91:AY91="Y") + (AR91:AY91="N")) * 1 ) +SUMPRODUCT( (AR$6:AY$6=3) * ((AR91:AY91="Y") + (AR91:AY91="N")) * 1 ) +SUMPRODUCT( (AR$6:AY$6=4) * ((AR91:AY91="Y") + (AR91:AY91="N")) * 1 ) + SUMPRODUCT( (AR$6:AY$6=5) * ((AR91:AY91="Y") + (AR91:AY91="N")) * 2 ))</f>
        <v>8</v>
      </c>
      <c r="CE91" s="3">
        <f>(SUMPRODUCT( (AR$6:AY$6=1) * (AR91:AY91="Y") * 2 ) +SUMPRODUCT( (AR$6:AY$6=2) * (AR91:AY91="Y") * 1 ) +SUMPRODUCT( (AR$6:AY$6=3) * (AR91:AY91="Y") * 1 ) +SUMPRODUCT( (AR$6:AY$6=4) * (AR91:AY91="N") * 1 ) +SUMPRODUCT( (AR$6:AY$6=5) * (AR91:AY91="N") * 2 ))</f>
        <v>0</v>
      </c>
      <c r="CF91" s="3">
        <f>COUNTA(AR91:AY91)</f>
        <v>8</v>
      </c>
      <c r="CG91" s="3" cm="1">
        <f t="array" ref="CG91">5*(SUMPRODUCT((S$6=1)*((S91="Y")+(S91="N"))*2)+SUMPRODUCT((S$6=2)*((S91="Y")+(S91="N"))*1)+SUMPRODUCT((S$6=3)*((S91="Y")+(S91="N"))*1)+SUMPRODUCT((S$6=4)*((S91="Y")+(S91="N"))*1)+SUMPRODUCT((S$6=5)*((S91="Y")+(S91="N"))*2))+1*(SUMPRODUCT((AZ$6:BI$6=1)*((AZ91:BI91="Y")+(AZ91:BI91="N"))*2)+SUMPRODUCT((AZ$6:BI$6=2)*((AZ91:BI91="Y")+(AZ91:BI91="N"))*1)+SUMPRODUCT((AZ$6:BI$6=3)*((AZ91:BI91="Y")+(AZ91:BI91="N"))*1)+SUMPRODUCT((AZ$6:BI$6=4)*((AZ91:BI91="Y")+(AZ91:BI91="N"))*1)+SUMPRODUCT((AZ$6:BI$6=5)*((AZ91:BI91="Y")+(AZ91:BI91="N"))*2))</f>
        <v>15</v>
      </c>
      <c r="CH91" s="3" cm="1">
        <f t="array" ref="CH91">5*(SUMPRODUCT((S$6=1)*(S91="Y")*2)+SUMPRODUCT((S$6=2)*(S91="Y")*1)+SUMPRODUCT((S$6=3)*(S91="Y")*1)+SUMPRODUCT((S$6=4)*(S91="N")*1)+SUMPRODUCT((S$6=5)*(S91="N")*2))+(SUMPRODUCT((AZ$6:BI$6=1)*(AZ91:BI91="Y")*2)+SUMPRODUCT((AZ$6:BI$6=2)*(AZ91:BI91="Y")*1)+SUMPRODUCT((AZ$6:BI$6=3)*(AZ91:BI91="Y")*1)+SUMPRODUCT((AZ$6:BI$6=4)*(AZ91:BI91="N")*1)+SUMPRODUCT((AZ$6:BI$6=5)*(AZ91:BI91="N")*2))</f>
        <v>0</v>
      </c>
      <c r="CI91" s="3">
        <f>COUNTA(S91)+COUNTA(AZ91:BI91)</f>
        <v>11</v>
      </c>
      <c r="CJ91" s="3" cm="1">
        <f t="array" ref="CJ91">5*(SUMPRODUCT((T$6:V$6=1)*((T91:V91="Y")+(T91:V91="N"))*2)+SUMPRODUCT((T$6:V$6=2)*((T91:V91="Y")+(T91:V91="N"))*1)+SUMPRODUCT((T$6:V$6=3)*((T91:V91="Y")+(T91:V91="N"))*1)+SUMPRODUCT((T$6:V$6=4)*((T91:V91="Y")+(T91:V91="N"))*1)+SUMPRODUCT((T$6:V$6=5)*((T91:V91="Y")+(T91:V91="N"))*2))+1*(SUMPRODUCT((BJ$6:BQ$6=1)*((BJ91:BQ91="Y")+(BJ91:BQ91="N"))*2)+SUMPRODUCT((BJ$6:BQ$6=2)*((BJ91:BQ91="Y")+(BJ91:BQ91="N"))*1)+SUMPRODUCT((BJ$6:BQ$6=3)*((BJ91:BQ91="Y")+(BJ91:BQ91="N"))*1)+SUMPRODUCT((BJ$6:BQ$6=4)*((BJ91:BQ91="Y")+(BJ91:BQ91="N"))*1)+SUMPRODUCT((BJ$6:BQ$6=5)*((BJ91:BQ91="Y")+(BJ91:BQ91="N"))*2))</f>
        <v>23</v>
      </c>
      <c r="CK91" s="3" cm="1">
        <f t="array" ref="CK91">5*(SUMPRODUCT((T$6:V$6=1)*(T91:V91="Y")*2)+SUMPRODUCT((T$6:V$6=2)*(T91:V91="Y")*1)+SUMPRODUCT((T$6:V$6=3)*(T91:V91="Y")*1)+SUMPRODUCT((T$6:V$6=4)*(T91:V91="N")*1)+SUMPRODUCT((T$6:V$6=5)*(T91:V91="N")*2))+(SUMPRODUCT((BJ$6:BQ$6=1)*(BJ91:BQ91="Y")*2)+SUMPRODUCT((BJ$6:BQ$6=2)*(BJ91:BQ91="Y")*1)+SUMPRODUCT((BJ$6:BQ$6=3)*(BJ91:BQ91="Y")*1)+SUMPRODUCT((BJ$6:BQ$6=4)*(BJ91:BQ91="N")*1)+SUMPRODUCT((BJ$6:BQ$6=5)*(BJ91:BQ91="N")*2))</f>
        <v>0</v>
      </c>
      <c r="CL91" s="3">
        <f t="shared" si="15"/>
        <v>11</v>
      </c>
      <c r="CM91" s="19" t="e">
        <f>SUM(COUNTIF(M91, $H$128)*$H$137)+(COUNTIF(M91, $H$129)*$H$137)+(COUNTIF(#REF!, $H$128)*$H$135)+(COUNTIF(#REF!, $H$129)*$H$135)</f>
        <v>#REF!</v>
      </c>
      <c r="CN91" s="19" t="e">
        <f>SUM(COUNTIF(M91, $H$128)*$H$137)+(COUNTIF(#REF!, $H$128)*$H$135)</f>
        <v>#REF!</v>
      </c>
      <c r="CO91" s="19">
        <f>COUNTA(M91)+COUNTA(#REF!)</f>
        <v>2</v>
      </c>
      <c r="CP91" s="19" t="e">
        <f>SUM(COUNTIF(M91, $H$128)*$H$137)+(COUNTIF(M91, $H$129)*$H$137)+(COUNTIF(#REF!, $H$128)*$H$135)+(COUNTIF(#REF!, $H$129)*$H$135)</f>
        <v>#REF!</v>
      </c>
      <c r="CQ91" s="19" t="e">
        <f>SUM(COUNTIF(M91, $H$128)*$H$137)+(COUNTIF(#REF!, $H$128)*$H$135)</f>
        <v>#REF!</v>
      </c>
      <c r="CR91" s="19">
        <f>COUNTA(M91)+COUNTA(#REF!)</f>
        <v>2</v>
      </c>
    </row>
    <row r="92" spans="1:96" ht="15.75" customHeight="1" thickBot="1" x14ac:dyDescent="0.25">
      <c r="A92" s="14">
        <f t="shared" si="10"/>
        <v>9.7087378640776691</v>
      </c>
      <c r="B92" s="14">
        <f t="shared" si="16"/>
        <v>0</v>
      </c>
      <c r="C92" s="14">
        <f t="shared" si="17"/>
        <v>25</v>
      </c>
      <c r="D92" s="14">
        <f t="shared" si="18"/>
        <v>0</v>
      </c>
      <c r="E92" s="14">
        <f t="shared" si="12"/>
        <v>0</v>
      </c>
      <c r="F92" s="14">
        <f t="shared" si="13"/>
        <v>0</v>
      </c>
      <c r="G92" s="14"/>
      <c r="H92" s="3" t="s">
        <v>41</v>
      </c>
      <c r="I92" s="3" t="s">
        <v>240</v>
      </c>
      <c r="J92" s="3" t="s">
        <v>105</v>
      </c>
      <c r="K92" s="17" t="s">
        <v>241</v>
      </c>
      <c r="L92" s="18" t="s">
        <v>176</v>
      </c>
      <c r="M92" s="3" t="s">
        <v>71</v>
      </c>
      <c r="N92" s="3" t="s">
        <v>71</v>
      </c>
      <c r="O92" s="3" t="s">
        <v>71</v>
      </c>
      <c r="P92" s="3" t="s">
        <v>71</v>
      </c>
      <c r="Q92" s="3" t="s">
        <v>71</v>
      </c>
      <c r="R92" s="3" t="s">
        <v>71</v>
      </c>
      <c r="S92" s="3" t="s">
        <v>71</v>
      </c>
      <c r="T92" s="3" t="s">
        <v>71</v>
      </c>
      <c r="U92" s="3" t="s">
        <v>71</v>
      </c>
      <c r="V92" s="3" t="s">
        <v>71</v>
      </c>
      <c r="W92" s="3" t="s">
        <v>71</v>
      </c>
      <c r="X92" s="3" t="s">
        <v>71</v>
      </c>
      <c r="Y92" s="3" t="s">
        <v>71</v>
      </c>
      <c r="Z92" s="3" t="s">
        <v>71</v>
      </c>
      <c r="AA92" s="3" t="s">
        <v>58</v>
      </c>
      <c r="AB92" s="3" t="s">
        <v>71</v>
      </c>
      <c r="AC92" s="3" t="s">
        <v>71</v>
      </c>
      <c r="AD92" s="3" t="s">
        <v>71</v>
      </c>
      <c r="AE92" s="3" t="s">
        <v>71</v>
      </c>
      <c r="AF92" s="3" t="s">
        <v>71</v>
      </c>
      <c r="AG92" s="3" t="s">
        <v>71</v>
      </c>
      <c r="AH92" s="3" t="s">
        <v>71</v>
      </c>
      <c r="AI92" s="3" t="s">
        <v>71</v>
      </c>
      <c r="AJ92" s="3" t="s">
        <v>71</v>
      </c>
      <c r="AK92" s="3" t="s">
        <v>71</v>
      </c>
      <c r="AL92" s="3" t="s">
        <v>71</v>
      </c>
      <c r="AM92" s="3" t="s">
        <v>71</v>
      </c>
      <c r="AN92" s="3" t="s">
        <v>71</v>
      </c>
      <c r="AO92" s="3" t="s">
        <v>71</v>
      </c>
      <c r="AP92" s="3" t="s">
        <v>71</v>
      </c>
      <c r="AQ92" s="3" t="s">
        <v>71</v>
      </c>
      <c r="AR92" s="3" t="s">
        <v>71</v>
      </c>
      <c r="AS92" s="3" t="s">
        <v>71</v>
      </c>
      <c r="AT92" s="3" t="s">
        <v>71</v>
      </c>
      <c r="AU92" s="3" t="s">
        <v>71</v>
      </c>
      <c r="AV92" s="3" t="s">
        <v>71</v>
      </c>
      <c r="AW92" s="3" t="s">
        <v>71</v>
      </c>
      <c r="AX92" s="3" t="s">
        <v>71</v>
      </c>
      <c r="AY92" s="3" t="s">
        <v>71</v>
      </c>
      <c r="AZ92" s="3" t="s">
        <v>71</v>
      </c>
      <c r="BA92" s="3" t="s">
        <v>71</v>
      </c>
      <c r="BB92" s="3" t="s">
        <v>71</v>
      </c>
      <c r="BC92" s="3" t="s">
        <v>71</v>
      </c>
      <c r="BD92" s="3" t="s">
        <v>71</v>
      </c>
      <c r="BE92" s="3" t="s">
        <v>71</v>
      </c>
      <c r="BF92" s="3" t="s">
        <v>71</v>
      </c>
      <c r="BG92" s="3" t="s">
        <v>71</v>
      </c>
      <c r="BH92" s="3" t="s">
        <v>71</v>
      </c>
      <c r="BI92" s="3" t="s">
        <v>71</v>
      </c>
      <c r="BJ92" s="3" t="s">
        <v>71</v>
      </c>
      <c r="BK92" s="3" t="s">
        <v>71</v>
      </c>
      <c r="BL92" s="3" t="s">
        <v>71</v>
      </c>
      <c r="BM92" s="3" t="s">
        <v>71</v>
      </c>
      <c r="BN92" s="3" t="s">
        <v>71</v>
      </c>
      <c r="BO92" s="3" t="s">
        <v>71</v>
      </c>
      <c r="BP92" s="3" t="s">
        <v>71</v>
      </c>
      <c r="BQ92" s="3" t="s">
        <v>71</v>
      </c>
      <c r="BR92" s="3" t="s">
        <v>71</v>
      </c>
      <c r="BS92" s="3" cm="1">
        <f t="array" ref="BS92" xml:space="preserve"> 5 * (SUMPRODUCT( (M$6:V$6=1)*((M92:V92="Y") + (M92:V92="N")) * 2 ) +SUMPRODUCT( (M$6:V$6=2) * ((M92:V92="Y") + (M92:V92="N")) * 1 ) + SUMPRODUCT( (M$6:V$6=3)*((M92:V92="Y")+(M92:V92="N"))*1 ) +SUMPRODUCT( (M$6:V$6=4 ) * ((M92:V92="Y") + (M92:V92="N")) * 1 )+SUMPRODUCT( (M$6:V$6=5) * ((M92:V92="Y")+(M92:V92="N")) * 2 ))+1*(SUMPRODUCT( (X$6:BQ$6=1) * ((X92:BQ92="Y") + (X92:BQ92="N")) * 2 ) +SUMPRODUCT( (X$6:BQ$6=2 ) * ((X92:BQ92="Y") + (X92:BQ92="N")) * 1 ) +SUMPRODUCT( (X$6:BQ$6=3) * ((X92:BQ92="Y") + (X92:BQ92="N")) * 1 ) +SUMPRODUCT( (X$6:BQ$6=4) * ((X92:BQ92="Y") + (X92:BQ92="N")) * 1 ) + SUMPRODUCT( (X$6:BQ$6=5) * ((X92:BQ92="Y") + (X92:BQ92="N")) * 2 ))</f>
        <v>103</v>
      </c>
      <c r="BT92" s="3" cm="1">
        <f t="array" ref="BT92" xml:space="preserve"> 5 * (SUMPRODUCT( (M$6:V$6=1) * (M92:V92="Y") * 2 ) + SUMPRODUCT( (M$6:V$6=2) * (M92:V92="Y") * 1 ) +SUMPRODUCT( (M$6:V$6=3) * (M92:V92="Y") * 1 ) + SUMPRODUCT( (M$6:V$6=4) * (M92:V92="N") * 1 ) +SUMPRODUCT( (M$6:V$6=5) * (M92:V92="N") * 2 ))
+ (SUMPRODUCT( (X$6:BQ$6=1) * (X92:BQ92="Y") * 2 ) +SUMPRODUCT( (X$6:BQ$6=2) * (X92:BQ92="Y") * 1 ) +SUMPRODUCT( (X$6:BQ$6=3) * (X92:BQ92="Y") * 1 ) +SUMPRODUCT( (X$6:BQ$6=4) * (X92:BQ92="N") * 1 ) +SUMPRODUCT( (X$6:BQ$6=5) * (X92:BQ92="N") * 2 ))</f>
        <v>10</v>
      </c>
      <c r="BU92" s="3">
        <f t="shared" si="14"/>
        <v>1</v>
      </c>
      <c r="BV92" s="3">
        <f t="shared" si="11"/>
        <v>1</v>
      </c>
      <c r="BX92" s="3">
        <f xml:space="preserve"> 5 * (SUMPRODUCT( (M$6:N$6=1)*((M92:N92="Y") + (M92:N92="N")) * 2 ) +SUMPRODUCT( (M$6:N$6=2) * ((M92:N92="Y") + (M92:N92="N")) * 1 ) + SUMPRODUCT( (M$6:N$6=3)*((M92:N92="Y")+(M92:N92="N"))*1 ) +SUMPRODUCT( (M$6:N$6=4 ) * ((M92:N92="Y") + (M92:N92="N")) * 1 )+SUMPRODUCT( (M$6:N$6=5) * ((M92:N92="Y")+(M92:N92="N")) * 2 ))+1*(SUMPRODUCT( (X$6:AC$6=1) * ((X92:AC92="Y") + (X92:AC92="N")) * 2 ) +SUMPRODUCT( (X$6:AC$6=2 ) * ((X92:AC92="Y") + (X92:AC92="N")) * 1 ) +SUMPRODUCT( (X$6:AC$6=3) * ((X92:AC92="Y") + (X92:AC92="N")) * 1 ) +SUMPRODUCT( (X$6:AC$6=4) * ((X92:AC92="Y") + (X92:AC92="N")) * 1 ) + SUMPRODUCT( (X$6:AC$6=5) * ((X92:AC92="Y") + (X92:AC92="N")) * 2 ))</f>
        <v>16</v>
      </c>
      <c r="BY92" s="3">
        <f xml:space="preserve"> 5 * (SUMPRODUCT( (M$6:N$6=1) * (M92:N92="Y") * 2 ) + SUMPRODUCT( (M$6:N$6=2) * (M92:N92="Y") * 1 ) +SUMPRODUCT( (M$6:N$6=3) * (M92:N92="Y") * 1 ) + SUMPRODUCT( (M$6:N$6=4) * (M92:N92="N") * 1 ) +SUMPRODUCT( (M$6:N$6=5) * (M92:N92="N") * 2 ))
+ (SUMPRODUCT( (X$6:AC$6=1) * (X92:AC92="Y") * 2 ) +SUMPRODUCT( (X$6:AC$6=2) * (X92:AC92="Y") * 1 ) +SUMPRODUCT( (X$6:AC$6=3) * (X92:AC92="Y") * 1 ) +SUMPRODUCT( (X$6:AC$6=4) * (X92:AC92="N") * 1 ) +SUMPRODUCT( (X$6:AC$6=5) * (X92:AC92="N") * 2 ))</f>
        <v>0</v>
      </c>
      <c r="BZ92" s="3">
        <f>COUNTA(M92:N92)+COUNTA(X92:AC92)</f>
        <v>8</v>
      </c>
      <c r="CA92" s="3">
        <f xml:space="preserve"> 5 * (SUMPRODUCT( (O$6:R$6=1)*((O92:R92="Y") + (O92:R92="N")) * 2 ) +SUMPRODUCT( (O$6:R$6=2) * ((O92:R92="Y") + (O92:R92="N")) * 1 ) + SUMPRODUCT( (O$6:R$6=3)*((O92:R92="Y")+(O92:R92="N"))*1 ) +SUMPRODUCT( (O$6:R$6=4 ) * ((O92:R92="Y") + (O92:R92="N")) * 1 )+SUMPRODUCT( (O$6:R$6=5) * ((O92:R92="Y")+(O92:R92="N")) * 2 ))
+1*(SUMPRODUCT( (AD$6:AQ$6=1) * ((AD92:AQ92="Y") + (AD92:AQ92="N")) * 2 ) +SUMPRODUCT( (AD$6:AQ$6=2 ) * ((AD92:AQ92="Y") + (AD92:AQ92="N")) * 1 ) +SUMPRODUCT( (AD$6:AQ$6=3) * ((AD92:AQ92="Y") + (AD92:AQ92="N")) * 1 ) +SUMPRODUCT( (AD$6:AQ$6=4) * ((AD92:AQ92="Y") + (AD92:AQ92="N")) * 1 ) + SUMPRODUCT( (AD$6:AQ$6=5) * ((AD92:AQ92="Y") + (AD92:AQ92="N")) * 2 ))</f>
        <v>40</v>
      </c>
      <c r="CB92" s="3">
        <f xml:space="preserve"> 5 * (SUMPRODUCT( (O$6:R$6=1) * (O92:R92="Y") * 2 ) + SUMPRODUCT( (O$6:R$6=2) * (O92:R92="Y") * 1 ) +SUMPRODUCT( (O$6:R$6=3) * (O92:R92="Y") * 1 ) + SUMPRODUCT( (O$6:R$6=4) * (O92:R92="N") * 1 ) +SUMPRODUCT( (O$6:R$6=5) * (O92:R92="N") * 2 ))
+ (SUMPRODUCT( (AD$6:AQ$6=1) * (AD92:AQ92="Y") * 2 ) +SUMPRODUCT( (AD$6:AQ$6=2) * (AD92:AQ92="Y") * 1 ) +SUMPRODUCT( (AD$6:AQ$6=3) * (AD92:AQ92="Y") * 1 ) +SUMPRODUCT( (AD$6:AQ$6=4) * (AD92:AQ92="N") * 1 ) +SUMPRODUCT( (AD$6:AQ$6=5) * (AD92:AQ92="N") * 2 ))</f>
        <v>10</v>
      </c>
      <c r="CC92" s="3">
        <f>COUNTA(O92:R92)+COUNTA(AD92:AQ92)</f>
        <v>18</v>
      </c>
      <c r="CD92" s="3">
        <f>1*(SUMPRODUCT( (AR$6:AY$6=1) * ((AR92:AY92="Y") + (AR92:AY92="N")) * 2 ) +SUMPRODUCT( (AR$6:AY$6=2 ) * ((AR92:AY92="Y") + (AR92:AY92="N")) * 1 ) +SUMPRODUCT( (AR$6:AY$6=3) * ((AR92:AY92="Y") + (AR92:AY92="N")) * 1 ) +SUMPRODUCT( (AR$6:AY$6=4) * ((AR92:AY92="Y") + (AR92:AY92="N")) * 1 ) + SUMPRODUCT( (AR$6:AY$6=5) * ((AR92:AY92="Y") + (AR92:AY92="N")) * 2 ))</f>
        <v>8</v>
      </c>
      <c r="CE92" s="3">
        <f>(SUMPRODUCT( (AR$6:AY$6=1) * (AR92:AY92="Y") * 2 ) +SUMPRODUCT( (AR$6:AY$6=2) * (AR92:AY92="Y") * 1 ) +SUMPRODUCT( (AR$6:AY$6=3) * (AR92:AY92="Y") * 1 ) +SUMPRODUCT( (AR$6:AY$6=4) * (AR92:AY92="N") * 1 ) +SUMPRODUCT( (AR$6:AY$6=5) * (AR92:AY92="N") * 2 ))</f>
        <v>0</v>
      </c>
      <c r="CF92" s="3">
        <f>COUNTA(AR92:AY92)</f>
        <v>8</v>
      </c>
      <c r="CG92" s="3" cm="1">
        <f t="array" ref="CG92">5*(SUMPRODUCT((S$6=1)*((S92="Y")+(S92="N"))*2)+SUMPRODUCT((S$6=2)*((S92="Y")+(S92="N"))*1)+SUMPRODUCT((S$6=3)*((S92="Y")+(S92="N"))*1)+SUMPRODUCT((S$6=4)*((S92="Y")+(S92="N"))*1)+SUMPRODUCT((S$6=5)*((S92="Y")+(S92="N"))*2))+1*(SUMPRODUCT((AZ$6:BI$6=1)*((AZ92:BI92="Y")+(AZ92:BI92="N"))*2)+SUMPRODUCT((AZ$6:BI$6=2)*((AZ92:BI92="Y")+(AZ92:BI92="N"))*1)+SUMPRODUCT((AZ$6:BI$6=3)*((AZ92:BI92="Y")+(AZ92:BI92="N"))*1)+SUMPRODUCT((AZ$6:BI$6=4)*((AZ92:BI92="Y")+(AZ92:BI92="N"))*1)+SUMPRODUCT((AZ$6:BI$6=5)*((AZ92:BI92="Y")+(AZ92:BI92="N"))*2))</f>
        <v>15</v>
      </c>
      <c r="CH92" s="3" cm="1">
        <f t="array" ref="CH92">5*(SUMPRODUCT((S$6=1)*(S92="Y")*2)+SUMPRODUCT((S$6=2)*(S92="Y")*1)+SUMPRODUCT((S$6=3)*(S92="Y")*1)+SUMPRODUCT((S$6=4)*(S92="N")*1)+SUMPRODUCT((S$6=5)*(S92="N")*2))+(SUMPRODUCT((AZ$6:BI$6=1)*(AZ92:BI92="Y")*2)+SUMPRODUCT((AZ$6:BI$6=2)*(AZ92:BI92="Y")*1)+SUMPRODUCT((AZ$6:BI$6=3)*(AZ92:BI92="Y")*1)+SUMPRODUCT((AZ$6:BI$6=4)*(AZ92:BI92="N")*1)+SUMPRODUCT((AZ$6:BI$6=5)*(AZ92:BI92="N")*2))</f>
        <v>0</v>
      </c>
      <c r="CI92" s="3">
        <f>COUNTA(S92)+COUNTA(AZ92:BI92)</f>
        <v>11</v>
      </c>
      <c r="CJ92" s="3" cm="1">
        <f t="array" ref="CJ92">5*(SUMPRODUCT((T$6:V$6=1)*((T92:V92="Y")+(T92:V92="N"))*2)+SUMPRODUCT((T$6:V$6=2)*((T92:V92="Y")+(T92:V92="N"))*1)+SUMPRODUCT((T$6:V$6=3)*((T92:V92="Y")+(T92:V92="N"))*1)+SUMPRODUCT((T$6:V$6=4)*((T92:V92="Y")+(T92:V92="N"))*1)+SUMPRODUCT((T$6:V$6=5)*((T92:V92="Y")+(T92:V92="N"))*2))+1*(SUMPRODUCT((BJ$6:BQ$6=1)*((BJ92:BQ92="Y")+(BJ92:BQ92="N"))*2)+SUMPRODUCT((BJ$6:BQ$6=2)*((BJ92:BQ92="Y")+(BJ92:BQ92="N"))*1)+SUMPRODUCT((BJ$6:BQ$6=3)*((BJ92:BQ92="Y")+(BJ92:BQ92="N"))*1)+SUMPRODUCT((BJ$6:BQ$6=4)*((BJ92:BQ92="Y")+(BJ92:BQ92="N"))*1)+SUMPRODUCT((BJ$6:BQ$6=5)*((BJ92:BQ92="Y")+(BJ92:BQ92="N"))*2))</f>
        <v>24</v>
      </c>
      <c r="CK92" s="3" cm="1">
        <f t="array" ref="CK92">5*(SUMPRODUCT((T$6:V$6=1)*(T92:V92="Y")*2)+SUMPRODUCT((T$6:V$6=2)*(T92:V92="Y")*1)+SUMPRODUCT((T$6:V$6=3)*(T92:V92="Y")*1)+SUMPRODUCT((T$6:V$6=4)*(T92:V92="N")*1)+SUMPRODUCT((T$6:V$6=5)*(T92:V92="N")*2))+(SUMPRODUCT((BJ$6:BQ$6=1)*(BJ92:BQ92="Y")*2)+SUMPRODUCT((BJ$6:BQ$6=2)*(BJ92:BQ92="Y")*1)+SUMPRODUCT((BJ$6:BQ$6=3)*(BJ92:BQ92="Y")*1)+SUMPRODUCT((BJ$6:BQ$6=4)*(BJ92:BQ92="N")*1)+SUMPRODUCT((BJ$6:BQ$6=5)*(BJ92:BQ92="N")*2))</f>
        <v>0</v>
      </c>
      <c r="CL92" s="3">
        <f t="shared" si="15"/>
        <v>11</v>
      </c>
      <c r="CM92" s="19" t="e">
        <f>SUM(COUNTIF(M92, $H$128)*$H$137)+(COUNTIF(M92, $H$129)*$H$137)+(COUNTIF(#REF!, $H$128)*$H$135)+(COUNTIF(#REF!, $H$129)*$H$135)</f>
        <v>#REF!</v>
      </c>
      <c r="CN92" s="19" t="e">
        <f>SUM(COUNTIF(M92, $H$128)*$H$137)+(COUNTIF(#REF!, $H$128)*$H$135)</f>
        <v>#REF!</v>
      </c>
      <c r="CO92" s="19">
        <f>COUNTA(M92)+COUNTA(#REF!)</f>
        <v>2</v>
      </c>
      <c r="CP92" s="19" t="e">
        <f>SUM(COUNTIF(M92, $H$128)*$H$137)+(COUNTIF(M92, $H$129)*$H$137)+(COUNTIF(#REF!, $H$128)*$H$135)+(COUNTIF(#REF!, $H$129)*$H$135)</f>
        <v>#REF!</v>
      </c>
      <c r="CQ92" s="19" t="e">
        <f>SUM(COUNTIF(M92, $H$128)*$H$137)+(COUNTIF(#REF!, $H$128)*$H$135)</f>
        <v>#REF!</v>
      </c>
      <c r="CR92" s="19">
        <f>COUNTA(M92)+COUNTA(#REF!)</f>
        <v>2</v>
      </c>
    </row>
    <row r="93" spans="1:96" ht="15.75" customHeight="1" thickBot="1" x14ac:dyDescent="0.25">
      <c r="A93" s="14">
        <f t="shared" si="10"/>
        <v>10.1010101010101</v>
      </c>
      <c r="B93" s="14">
        <f t="shared" si="16"/>
        <v>0</v>
      </c>
      <c r="C93" s="14">
        <f t="shared" si="17"/>
        <v>25</v>
      </c>
      <c r="D93" s="14">
        <f t="shared" si="18"/>
        <v>0</v>
      </c>
      <c r="E93" s="14">
        <f t="shared" si="12"/>
        <v>0</v>
      </c>
      <c r="F93" s="14">
        <f t="shared" si="13"/>
        <v>0</v>
      </c>
      <c r="G93" s="14"/>
      <c r="H93" s="3" t="s">
        <v>41</v>
      </c>
      <c r="I93" s="3" t="s">
        <v>242</v>
      </c>
      <c r="J93" s="3" t="s">
        <v>243</v>
      </c>
      <c r="K93" s="17" t="s">
        <v>244</v>
      </c>
      <c r="L93" s="18" t="s">
        <v>176</v>
      </c>
      <c r="M93" s="3" t="s">
        <v>71</v>
      </c>
      <c r="N93" s="3" t="s">
        <v>71</v>
      </c>
      <c r="O93" s="3" t="s">
        <v>71</v>
      </c>
      <c r="P93" s="3" t="s">
        <v>71</v>
      </c>
      <c r="Q93" s="3" t="s">
        <v>71</v>
      </c>
      <c r="R93" s="3" t="s">
        <v>71</v>
      </c>
      <c r="S93" s="3" t="s">
        <v>71</v>
      </c>
      <c r="T93" s="3" t="s">
        <v>58</v>
      </c>
      <c r="U93" s="3" t="s">
        <v>71</v>
      </c>
      <c r="V93" s="3" t="s">
        <v>71</v>
      </c>
      <c r="W93" s="3" t="s">
        <v>71</v>
      </c>
      <c r="X93" s="3" t="s">
        <v>71</v>
      </c>
      <c r="Y93" s="3" t="s">
        <v>71</v>
      </c>
      <c r="Z93" s="3" t="s">
        <v>71</v>
      </c>
      <c r="AA93" s="3" t="s">
        <v>71</v>
      </c>
      <c r="AB93" s="3" t="s">
        <v>71</v>
      </c>
      <c r="AC93" s="3" t="s">
        <v>71</v>
      </c>
      <c r="AD93" s="3" t="s">
        <v>71</v>
      </c>
      <c r="AE93" s="3" t="s">
        <v>71</v>
      </c>
      <c r="AF93" s="3" t="s">
        <v>71</v>
      </c>
      <c r="AG93" s="3" t="s">
        <v>71</v>
      </c>
      <c r="AH93" s="3" t="s">
        <v>71</v>
      </c>
      <c r="AI93" s="3" t="s">
        <v>71</v>
      </c>
      <c r="AJ93" s="3" t="s">
        <v>71</v>
      </c>
      <c r="AK93" s="3" t="s">
        <v>71</v>
      </c>
      <c r="AL93" s="3" t="s">
        <v>71</v>
      </c>
      <c r="AM93" s="3" t="s">
        <v>71</v>
      </c>
      <c r="AN93" s="3" t="s">
        <v>71</v>
      </c>
      <c r="AO93" s="3" t="s">
        <v>71</v>
      </c>
      <c r="AP93" s="3" t="s">
        <v>71</v>
      </c>
      <c r="AQ93" s="3" t="s">
        <v>71</v>
      </c>
      <c r="AR93" s="3" t="s">
        <v>71</v>
      </c>
      <c r="AS93" s="3" t="s">
        <v>71</v>
      </c>
      <c r="AT93" s="3" t="s">
        <v>71</v>
      </c>
      <c r="AU93" s="3" t="s">
        <v>71</v>
      </c>
      <c r="AV93" s="3" t="s">
        <v>71</v>
      </c>
      <c r="AW93" s="3" t="s">
        <v>71</v>
      </c>
      <c r="AX93" s="3" t="s">
        <v>71</v>
      </c>
      <c r="AY93" s="3" t="s">
        <v>71</v>
      </c>
      <c r="AZ93" s="3" t="s">
        <v>71</v>
      </c>
      <c r="BA93" s="3" t="s">
        <v>71</v>
      </c>
      <c r="BB93" s="3" t="s">
        <v>71</v>
      </c>
      <c r="BC93" s="3" t="s">
        <v>71</v>
      </c>
      <c r="BD93" s="3" t="s">
        <v>71</v>
      </c>
      <c r="BE93" s="3" t="s">
        <v>71</v>
      </c>
      <c r="BF93" s="3" t="s">
        <v>71</v>
      </c>
      <c r="BG93" s="3" t="s">
        <v>71</v>
      </c>
      <c r="BH93" s="3" t="s">
        <v>71</v>
      </c>
      <c r="BI93" s="3" t="s">
        <v>71</v>
      </c>
      <c r="BJ93" s="3" t="s">
        <v>71</v>
      </c>
      <c r="BK93" s="3" t="s">
        <v>71</v>
      </c>
      <c r="BL93" s="3" t="s">
        <v>71</v>
      </c>
      <c r="BM93" s="3" t="s">
        <v>71</v>
      </c>
      <c r="BN93" s="3" t="s">
        <v>71</v>
      </c>
      <c r="BO93" s="3" t="s">
        <v>71</v>
      </c>
      <c r="BP93" s="3" t="s">
        <v>71</v>
      </c>
      <c r="BQ93" s="3" t="s">
        <v>71</v>
      </c>
      <c r="BR93" s="3" t="s">
        <v>71</v>
      </c>
      <c r="BS93" s="3" cm="1">
        <f t="array" ref="BS93" xml:space="preserve"> 5 * (SUMPRODUCT( (M$6:V$6=1)*((M93:V93="Y") + (M93:V93="N")) * 2 ) +SUMPRODUCT( (M$6:V$6=2) * ((M93:V93="Y") + (M93:V93="N")) * 1 ) + SUMPRODUCT( (M$6:V$6=3)*((M93:V93="Y")+(M93:V93="N"))*1 ) +SUMPRODUCT( (M$6:V$6=4 ) * ((M93:V93="Y") + (M93:V93="N")) * 1 )+SUMPRODUCT( (M$6:V$6=5) * ((M93:V93="Y")+(M93:V93="N")) * 2 ))+1*(SUMPRODUCT( (X$6:BQ$6=1) * ((X93:BQ93="Y") + (X93:BQ93="N")) * 2 ) +SUMPRODUCT( (X$6:BQ$6=2 ) * ((X93:BQ93="Y") + (X93:BQ93="N")) * 1 ) +SUMPRODUCT( (X$6:BQ$6=3) * ((X93:BQ93="Y") + (X93:BQ93="N")) * 1 ) +SUMPRODUCT( (X$6:BQ$6=4) * ((X93:BQ93="Y") + (X93:BQ93="N")) * 1 ) + SUMPRODUCT( (X$6:BQ$6=5) * ((X93:BQ93="Y") + (X93:BQ93="N")) * 2 ))</f>
        <v>99</v>
      </c>
      <c r="BT93" s="3" cm="1">
        <f t="array" ref="BT93" xml:space="preserve"> 5 * (SUMPRODUCT( (M$6:V$6=1) * (M93:V93="Y") * 2 ) + SUMPRODUCT( (M$6:V$6=2) * (M93:V93="Y") * 1 ) +SUMPRODUCT( (M$6:V$6=3) * (M93:V93="Y") * 1 ) + SUMPRODUCT( (M$6:V$6=4) * (M93:V93="N") * 1 ) +SUMPRODUCT( (M$6:V$6=5) * (M93:V93="N") * 2 ))
+ (SUMPRODUCT( (X$6:BQ$6=1) * (X93:BQ93="Y") * 2 ) +SUMPRODUCT( (X$6:BQ$6=2) * (X93:BQ93="Y") * 1 ) +SUMPRODUCT( (X$6:BQ$6=3) * (X93:BQ93="Y") * 1 ) +SUMPRODUCT( (X$6:BQ$6=4) * (X93:BQ93="N") * 1 ) +SUMPRODUCT( (X$6:BQ$6=5) * (X93:BQ93="N") * 2 ))</f>
        <v>10</v>
      </c>
      <c r="BU93" s="3">
        <f t="shared" si="14"/>
        <v>5</v>
      </c>
      <c r="BV93" s="3">
        <f t="shared" si="11"/>
        <v>1</v>
      </c>
      <c r="BX93" s="3">
        <f xml:space="preserve"> 5 * (SUMPRODUCT( (M$6:N$6=1)*((M93:N93="Y") + (M93:N93="N")) * 2 ) +SUMPRODUCT( (M$6:N$6=2) * ((M93:N93="Y") + (M93:N93="N")) * 1 ) + SUMPRODUCT( (M$6:N$6=3)*((M93:N93="Y")+(M93:N93="N"))*1 ) +SUMPRODUCT( (M$6:N$6=4 ) * ((M93:N93="Y") + (M93:N93="N")) * 1 )+SUMPRODUCT( (M$6:N$6=5) * ((M93:N93="Y")+(M93:N93="N")) * 2 ))+1*(SUMPRODUCT( (X$6:AC$6=1) * ((X93:AC93="Y") + (X93:AC93="N")) * 2 ) +SUMPRODUCT( (X$6:AC$6=2 ) * ((X93:AC93="Y") + (X93:AC93="N")) * 1 ) +SUMPRODUCT( (X$6:AC$6=3) * ((X93:AC93="Y") + (X93:AC93="N")) * 1 ) +SUMPRODUCT( (X$6:AC$6=4) * ((X93:AC93="Y") + (X93:AC93="N")) * 1 ) + SUMPRODUCT( (X$6:AC$6=5) * ((X93:AC93="Y") + (X93:AC93="N")) * 2 ))</f>
        <v>17</v>
      </c>
      <c r="BY93" s="3">
        <f xml:space="preserve"> 5 * (SUMPRODUCT( (M$6:N$6=1) * (M93:N93="Y") * 2 ) + SUMPRODUCT( (M$6:N$6=2) * (M93:N93="Y") * 1 ) +SUMPRODUCT( (M$6:N$6=3) * (M93:N93="Y") * 1 ) + SUMPRODUCT( (M$6:N$6=4) * (M93:N93="N") * 1 ) +SUMPRODUCT( (M$6:N$6=5) * (M93:N93="N") * 2 ))
+ (SUMPRODUCT( (X$6:AC$6=1) * (X93:AC93="Y") * 2 ) +SUMPRODUCT( (X$6:AC$6=2) * (X93:AC93="Y") * 1 ) +SUMPRODUCT( (X$6:AC$6=3) * (X93:AC93="Y") * 1 ) +SUMPRODUCT( (X$6:AC$6=4) * (X93:AC93="N") * 1 ) +SUMPRODUCT( (X$6:AC$6=5) * (X93:AC93="N") * 2 ))</f>
        <v>0</v>
      </c>
      <c r="BZ93" s="3">
        <f>COUNTA(M93:N93)+COUNTA(X93:AC93)</f>
        <v>8</v>
      </c>
      <c r="CA93" s="3">
        <f xml:space="preserve"> 5 * (SUMPRODUCT( (O$6:R$6=1)*((O93:R93="Y") + (O93:R93="N")) * 2 ) +SUMPRODUCT( (O$6:R$6=2) * ((O93:R93="Y") + (O93:R93="N")) * 1 ) + SUMPRODUCT( (O$6:R$6=3)*((O93:R93="Y")+(O93:R93="N"))*1 ) +SUMPRODUCT( (O$6:R$6=4 ) * ((O93:R93="Y") + (O93:R93="N")) * 1 )+SUMPRODUCT( (O$6:R$6=5) * ((O93:R93="Y")+(O93:R93="N")) * 2 ))
+1*(SUMPRODUCT( (AD$6:AQ$6=1) * ((AD93:AQ93="Y") + (AD93:AQ93="N")) * 2 ) +SUMPRODUCT( (AD$6:AQ$6=2 ) * ((AD93:AQ93="Y") + (AD93:AQ93="N")) * 1 ) +SUMPRODUCT( (AD$6:AQ$6=3) * ((AD93:AQ93="Y") + (AD93:AQ93="N")) * 1 ) +SUMPRODUCT( (AD$6:AQ$6=4) * ((AD93:AQ93="Y") + (AD93:AQ93="N")) * 1 ) + SUMPRODUCT( (AD$6:AQ$6=5) * ((AD93:AQ93="Y") + (AD93:AQ93="N")) * 2 ))</f>
        <v>40</v>
      </c>
      <c r="CB93" s="3">
        <f xml:space="preserve"> 5 * (SUMPRODUCT( (O$6:R$6=1) * (O93:R93="Y") * 2 ) + SUMPRODUCT( (O$6:R$6=2) * (O93:R93="Y") * 1 ) +SUMPRODUCT( (O$6:R$6=3) * (O93:R93="Y") * 1 ) + SUMPRODUCT( (O$6:R$6=4) * (O93:R93="N") * 1 ) +SUMPRODUCT( (O$6:R$6=5) * (O93:R93="N") * 2 ))
+ (SUMPRODUCT( (AD$6:AQ$6=1) * (AD93:AQ93="Y") * 2 ) +SUMPRODUCT( (AD$6:AQ$6=2) * (AD93:AQ93="Y") * 1 ) +SUMPRODUCT( (AD$6:AQ$6=3) * (AD93:AQ93="Y") * 1 ) +SUMPRODUCT( (AD$6:AQ$6=4) * (AD93:AQ93="N") * 1 ) +SUMPRODUCT( (AD$6:AQ$6=5) * (AD93:AQ93="N") * 2 ))</f>
        <v>10</v>
      </c>
      <c r="CC93" s="3">
        <f>COUNTA(O93:R93)+COUNTA(AD93:AQ93)</f>
        <v>18</v>
      </c>
      <c r="CD93" s="3">
        <f>1*(SUMPRODUCT( (AR$6:AY$6=1) * ((AR93:AY93="Y") + (AR93:AY93="N")) * 2 ) +SUMPRODUCT( (AR$6:AY$6=2 ) * ((AR93:AY93="Y") + (AR93:AY93="N")) * 1 ) +SUMPRODUCT( (AR$6:AY$6=3) * ((AR93:AY93="Y") + (AR93:AY93="N")) * 1 ) +SUMPRODUCT( (AR$6:AY$6=4) * ((AR93:AY93="Y") + (AR93:AY93="N")) * 1 ) + SUMPRODUCT( (AR$6:AY$6=5) * ((AR93:AY93="Y") + (AR93:AY93="N")) * 2 ))</f>
        <v>8</v>
      </c>
      <c r="CE93" s="3">
        <f>(SUMPRODUCT( (AR$6:AY$6=1) * (AR93:AY93="Y") * 2 ) +SUMPRODUCT( (AR$6:AY$6=2) * (AR93:AY93="Y") * 1 ) +SUMPRODUCT( (AR$6:AY$6=3) * (AR93:AY93="Y") * 1 ) +SUMPRODUCT( (AR$6:AY$6=4) * (AR93:AY93="N") * 1 ) +SUMPRODUCT( (AR$6:AY$6=5) * (AR93:AY93="N") * 2 ))</f>
        <v>0</v>
      </c>
      <c r="CF93" s="3">
        <f>COUNTA(AR93:AY93)</f>
        <v>8</v>
      </c>
      <c r="CG93" s="3" cm="1">
        <f t="array" ref="CG93">5*(SUMPRODUCT((S$6=1)*((S93="Y")+(S93="N"))*2)+SUMPRODUCT((S$6=2)*((S93="Y")+(S93="N"))*1)+SUMPRODUCT((S$6=3)*((S93="Y")+(S93="N"))*1)+SUMPRODUCT((S$6=4)*((S93="Y")+(S93="N"))*1)+SUMPRODUCT((S$6=5)*((S93="Y")+(S93="N"))*2))+1*(SUMPRODUCT((AZ$6:BI$6=1)*((AZ93:BI93="Y")+(AZ93:BI93="N"))*2)+SUMPRODUCT((AZ$6:BI$6=2)*((AZ93:BI93="Y")+(AZ93:BI93="N"))*1)+SUMPRODUCT((AZ$6:BI$6=3)*((AZ93:BI93="Y")+(AZ93:BI93="N"))*1)+SUMPRODUCT((AZ$6:BI$6=4)*((AZ93:BI93="Y")+(AZ93:BI93="N"))*1)+SUMPRODUCT((AZ$6:BI$6=5)*((AZ93:BI93="Y")+(AZ93:BI93="N"))*2))</f>
        <v>15</v>
      </c>
      <c r="CH93" s="3" cm="1">
        <f t="array" ref="CH93">5*(SUMPRODUCT((S$6=1)*(S93="Y")*2)+SUMPRODUCT((S$6=2)*(S93="Y")*1)+SUMPRODUCT((S$6=3)*(S93="Y")*1)+SUMPRODUCT((S$6=4)*(S93="N")*1)+SUMPRODUCT((S$6=5)*(S93="N")*2))+(SUMPRODUCT((AZ$6:BI$6=1)*(AZ93:BI93="Y")*2)+SUMPRODUCT((AZ$6:BI$6=2)*(AZ93:BI93="Y")*1)+SUMPRODUCT((AZ$6:BI$6=3)*(AZ93:BI93="Y")*1)+SUMPRODUCT((AZ$6:BI$6=4)*(AZ93:BI93="N")*1)+SUMPRODUCT((AZ$6:BI$6=5)*(AZ93:BI93="N")*2))</f>
        <v>0</v>
      </c>
      <c r="CI93" s="3">
        <f>COUNTA(S93)+COUNTA(AZ93:BI93)</f>
        <v>11</v>
      </c>
      <c r="CJ93" s="3" cm="1">
        <f t="array" ref="CJ93">5*(SUMPRODUCT((T$6:V$6=1)*((T93:V93="Y")+(T93:V93="N"))*2)+SUMPRODUCT((T$6:V$6=2)*((T93:V93="Y")+(T93:V93="N"))*1)+SUMPRODUCT((T$6:V$6=3)*((T93:V93="Y")+(T93:V93="N"))*1)+SUMPRODUCT((T$6:V$6=4)*((T93:V93="Y")+(T93:V93="N"))*1)+SUMPRODUCT((T$6:V$6=5)*((T93:V93="Y")+(T93:V93="N"))*2))+1*(SUMPRODUCT((BJ$6:BQ$6=1)*((BJ93:BQ93="Y")+(BJ93:BQ93="N"))*2)+SUMPRODUCT((BJ$6:BQ$6=2)*((BJ93:BQ93="Y")+(BJ93:BQ93="N"))*1)+SUMPRODUCT((BJ$6:BQ$6=3)*((BJ93:BQ93="Y")+(BJ93:BQ93="N"))*1)+SUMPRODUCT((BJ$6:BQ$6=4)*((BJ93:BQ93="Y")+(BJ93:BQ93="N"))*1)+SUMPRODUCT((BJ$6:BQ$6=5)*((BJ93:BQ93="Y")+(BJ93:BQ93="N"))*2))</f>
        <v>19</v>
      </c>
      <c r="CK93" s="3" cm="1">
        <f t="array" ref="CK93">5*(SUMPRODUCT((T$6:V$6=1)*(T93:V93="Y")*2)+SUMPRODUCT((T$6:V$6=2)*(T93:V93="Y")*1)+SUMPRODUCT((T$6:V$6=3)*(T93:V93="Y")*1)+SUMPRODUCT((T$6:V$6=4)*(T93:V93="N")*1)+SUMPRODUCT((T$6:V$6=5)*(T93:V93="N")*2))+(SUMPRODUCT((BJ$6:BQ$6=1)*(BJ93:BQ93="Y")*2)+SUMPRODUCT((BJ$6:BQ$6=2)*(BJ93:BQ93="Y")*1)+SUMPRODUCT((BJ$6:BQ$6=3)*(BJ93:BQ93="Y")*1)+SUMPRODUCT((BJ$6:BQ$6=4)*(BJ93:BQ93="N")*1)+SUMPRODUCT((BJ$6:BQ$6=5)*(BJ93:BQ93="N")*2))</f>
        <v>0</v>
      </c>
      <c r="CL93" s="3">
        <f t="shared" si="15"/>
        <v>11</v>
      </c>
      <c r="CM93" s="19" t="e">
        <f>SUM(COUNTIF(M93, $H$128)*$H$137)+(COUNTIF(M93, $H$129)*$H$137)+(COUNTIF(#REF!, $H$128)*$H$135)+(COUNTIF(#REF!, $H$129)*$H$135)</f>
        <v>#REF!</v>
      </c>
      <c r="CN93" s="19" t="e">
        <f>SUM(COUNTIF(M93, $H$128)*$H$137)+(COUNTIF(#REF!, $H$128)*$H$135)</f>
        <v>#REF!</v>
      </c>
      <c r="CO93" s="19">
        <f>COUNTA(M93)+COUNTA(#REF!)</f>
        <v>2</v>
      </c>
      <c r="CP93" s="19" t="e">
        <f>SUM(COUNTIF(M93, $H$128)*$H$137)+(COUNTIF(M93, $H$129)*$H$137)+(COUNTIF(#REF!, $H$128)*$H$135)+(COUNTIF(#REF!, $H$129)*$H$135)</f>
        <v>#REF!</v>
      </c>
      <c r="CQ93" s="19" t="e">
        <f>SUM(COUNTIF(M93, $H$128)*$H$137)+(COUNTIF(#REF!, $H$128)*$H$135)</f>
        <v>#REF!</v>
      </c>
      <c r="CR93" s="19">
        <f>COUNTA(M93)+COUNTA(#REF!)</f>
        <v>2</v>
      </c>
    </row>
    <row r="94" spans="1:96" ht="15.75" customHeight="1" thickBot="1" x14ac:dyDescent="0.25">
      <c r="A94" s="14">
        <f t="shared" si="10"/>
        <v>12.5</v>
      </c>
      <c r="B94" s="14">
        <f t="shared" si="16"/>
        <v>0</v>
      </c>
      <c r="C94" s="14">
        <f t="shared" si="17"/>
        <v>30</v>
      </c>
      <c r="D94" s="14">
        <f t="shared" si="18"/>
        <v>0</v>
      </c>
      <c r="E94" s="14">
        <f t="shared" si="12"/>
        <v>0</v>
      </c>
      <c r="F94" s="14">
        <f t="shared" si="13"/>
        <v>4.1666666666666661</v>
      </c>
      <c r="G94" s="14"/>
      <c r="H94" s="3" t="s">
        <v>41</v>
      </c>
      <c r="I94" s="3" t="s">
        <v>245</v>
      </c>
      <c r="J94" s="3" t="s">
        <v>246</v>
      </c>
      <c r="K94" s="17" t="s">
        <v>247</v>
      </c>
      <c r="L94" s="18" t="s">
        <v>176</v>
      </c>
      <c r="M94" s="3" t="s">
        <v>71</v>
      </c>
      <c r="N94" s="3" t="s">
        <v>71</v>
      </c>
      <c r="O94" s="3" t="s">
        <v>71</v>
      </c>
      <c r="P94" s="3" t="s">
        <v>71</v>
      </c>
      <c r="Q94" s="3" t="s">
        <v>71</v>
      </c>
      <c r="R94" s="3" t="s">
        <v>71</v>
      </c>
      <c r="S94" s="3" t="s">
        <v>71</v>
      </c>
      <c r="T94" s="3" t="s">
        <v>71</v>
      </c>
      <c r="U94" s="3" t="s">
        <v>71</v>
      </c>
      <c r="V94" s="3" t="s">
        <v>71</v>
      </c>
      <c r="W94" s="3" t="s">
        <v>71</v>
      </c>
      <c r="X94" s="3" t="s">
        <v>71</v>
      </c>
      <c r="Y94" s="3" t="s">
        <v>71</v>
      </c>
      <c r="Z94" s="3" t="s">
        <v>71</v>
      </c>
      <c r="AA94" s="3" t="s">
        <v>71</v>
      </c>
      <c r="AB94" s="3" t="s">
        <v>71</v>
      </c>
      <c r="AC94" s="3" t="s">
        <v>71</v>
      </c>
      <c r="AD94" s="3" t="s">
        <v>71</v>
      </c>
      <c r="AE94" s="3" t="s">
        <v>71</v>
      </c>
      <c r="AF94" s="3" t="s">
        <v>71</v>
      </c>
      <c r="AG94" s="3" t="s">
        <v>71</v>
      </c>
      <c r="AH94" s="3" t="s">
        <v>46</v>
      </c>
      <c r="AI94" s="3" t="s">
        <v>71</v>
      </c>
      <c r="AJ94" s="3" t="s">
        <v>71</v>
      </c>
      <c r="AK94" s="3" t="s">
        <v>71</v>
      </c>
      <c r="AL94" s="3" t="s">
        <v>46</v>
      </c>
      <c r="AM94" s="3" t="s">
        <v>71</v>
      </c>
      <c r="AN94" s="3" t="s">
        <v>71</v>
      </c>
      <c r="AO94" s="3" t="s">
        <v>71</v>
      </c>
      <c r="AP94" s="3" t="s">
        <v>71</v>
      </c>
      <c r="AQ94" s="3" t="s">
        <v>71</v>
      </c>
      <c r="AR94" s="3" t="s">
        <v>71</v>
      </c>
      <c r="AS94" s="3" t="s">
        <v>71</v>
      </c>
      <c r="AT94" s="3" t="s">
        <v>71</v>
      </c>
      <c r="AU94" s="3" t="s">
        <v>71</v>
      </c>
      <c r="AV94" s="3" t="s">
        <v>71</v>
      </c>
      <c r="AW94" s="3" t="s">
        <v>71</v>
      </c>
      <c r="AX94" s="3" t="s">
        <v>71</v>
      </c>
      <c r="AY94" s="3" t="s">
        <v>71</v>
      </c>
      <c r="AZ94" s="3" t="s">
        <v>71</v>
      </c>
      <c r="BA94" s="3" t="s">
        <v>71</v>
      </c>
      <c r="BB94" s="3" t="s">
        <v>71</v>
      </c>
      <c r="BC94" s="3" t="s">
        <v>71</v>
      </c>
      <c r="BD94" s="3" t="s">
        <v>71</v>
      </c>
      <c r="BE94" s="3" t="s">
        <v>71</v>
      </c>
      <c r="BF94" s="3" t="s">
        <v>71</v>
      </c>
      <c r="BG94" s="3" t="s">
        <v>71</v>
      </c>
      <c r="BH94" s="3" t="s">
        <v>71</v>
      </c>
      <c r="BI94" s="3" t="s">
        <v>71</v>
      </c>
      <c r="BJ94" s="3" t="s">
        <v>71</v>
      </c>
      <c r="BK94" s="3" t="s">
        <v>71</v>
      </c>
      <c r="BL94" s="3" t="s">
        <v>71</v>
      </c>
      <c r="BM94" s="3" t="s">
        <v>46</v>
      </c>
      <c r="BN94" s="3" t="s">
        <v>71</v>
      </c>
      <c r="BO94" s="3" t="s">
        <v>71</v>
      </c>
      <c r="BP94" s="3" t="s">
        <v>71</v>
      </c>
      <c r="BQ94" s="3" t="s">
        <v>71</v>
      </c>
      <c r="BR94" s="3" t="s">
        <v>71</v>
      </c>
      <c r="BS94" s="3" cm="1">
        <f t="array" ref="BS94" xml:space="preserve"> 5 * (SUMPRODUCT( (M$6:V$6=1)*((M94:V94="Y") + (M94:V94="N")) * 2 ) +SUMPRODUCT( (M$6:V$6=2) * ((M94:V94="Y") + (M94:V94="N")) * 1 ) + SUMPRODUCT( (M$6:V$6=3)*((M94:V94="Y")+(M94:V94="N"))*1 ) +SUMPRODUCT( (M$6:V$6=4 ) * ((M94:V94="Y") + (M94:V94="N")) * 1 )+SUMPRODUCT( (M$6:V$6=5) * ((M94:V94="Y")+(M94:V94="N")) * 2 ))+1*(SUMPRODUCT( (X$6:BQ$6=1) * ((X94:BQ94="Y") + (X94:BQ94="N")) * 2 ) +SUMPRODUCT( (X$6:BQ$6=2 ) * ((X94:BQ94="Y") + (X94:BQ94="N")) * 1 ) +SUMPRODUCT( (X$6:BQ$6=3) * ((X94:BQ94="Y") + (X94:BQ94="N")) * 1 ) +SUMPRODUCT( (X$6:BQ$6=4) * ((X94:BQ94="Y") + (X94:BQ94="N")) * 1 ) + SUMPRODUCT( (X$6:BQ$6=5) * ((X94:BQ94="Y") + (X94:BQ94="N")) * 2 ))</f>
        <v>104</v>
      </c>
      <c r="BT94" s="3" cm="1">
        <f t="array" ref="BT94" xml:space="preserve"> 5 * (SUMPRODUCT( (M$6:V$6=1) * (M94:V94="Y") * 2 ) + SUMPRODUCT( (M$6:V$6=2) * (M94:V94="Y") * 1 ) +SUMPRODUCT( (M$6:V$6=3) * (M94:V94="Y") * 1 ) + SUMPRODUCT( (M$6:V$6=4) * (M94:V94="N") * 1 ) +SUMPRODUCT( (M$6:V$6=5) * (M94:V94="N") * 2 ))
+ (SUMPRODUCT( (X$6:BQ$6=1) * (X94:BQ94="Y") * 2 ) +SUMPRODUCT( (X$6:BQ$6=2) * (X94:BQ94="Y") * 1 ) +SUMPRODUCT( (X$6:BQ$6=3) * (X94:BQ94="Y") * 1 ) +SUMPRODUCT( (X$6:BQ$6=4) * (X94:BQ94="N") * 1 ) +SUMPRODUCT( (X$6:BQ$6=5) * (X94:BQ94="N") * 2 ))</f>
        <v>13</v>
      </c>
      <c r="BU94" s="3">
        <f t="shared" si="14"/>
        <v>0</v>
      </c>
      <c r="BV94" s="3">
        <f t="shared" si="11"/>
        <v>1</v>
      </c>
      <c r="BX94" s="3">
        <f xml:space="preserve"> 5 * (SUMPRODUCT( (M$6:N$6=1)*((M94:N94="Y") + (M94:N94="N")) * 2 ) +SUMPRODUCT( (M$6:N$6=2) * ((M94:N94="Y") + (M94:N94="N")) * 1 ) + SUMPRODUCT( (M$6:N$6=3)*((M94:N94="Y")+(M94:N94="N"))*1 ) +SUMPRODUCT( (M$6:N$6=4 ) * ((M94:N94="Y") + (M94:N94="N")) * 1 )+SUMPRODUCT( (M$6:N$6=5) * ((M94:N94="Y")+(M94:N94="N")) * 2 ))+1*(SUMPRODUCT( (X$6:AC$6=1) * ((X94:AC94="Y") + (X94:AC94="N")) * 2 ) +SUMPRODUCT( (X$6:AC$6=2 ) * ((X94:AC94="Y") + (X94:AC94="N")) * 1 ) +SUMPRODUCT( (X$6:AC$6=3) * ((X94:AC94="Y") + (X94:AC94="N")) * 1 ) +SUMPRODUCT( (X$6:AC$6=4) * ((X94:AC94="Y") + (X94:AC94="N")) * 1 ) + SUMPRODUCT( (X$6:AC$6=5) * ((X94:AC94="Y") + (X94:AC94="N")) * 2 ))</f>
        <v>17</v>
      </c>
      <c r="BY94" s="3">
        <f xml:space="preserve"> 5 * (SUMPRODUCT( (M$6:N$6=1) * (M94:N94="Y") * 2 ) + SUMPRODUCT( (M$6:N$6=2) * (M94:N94="Y") * 1 ) +SUMPRODUCT( (M$6:N$6=3) * (M94:N94="Y") * 1 ) + SUMPRODUCT( (M$6:N$6=4) * (M94:N94="N") * 1 ) +SUMPRODUCT( (M$6:N$6=5) * (M94:N94="N") * 2 ))
+ (SUMPRODUCT( (X$6:AC$6=1) * (X94:AC94="Y") * 2 ) +SUMPRODUCT( (X$6:AC$6=2) * (X94:AC94="Y") * 1 ) +SUMPRODUCT( (X$6:AC$6=3) * (X94:AC94="Y") * 1 ) +SUMPRODUCT( (X$6:AC$6=4) * (X94:AC94="N") * 1 ) +SUMPRODUCT( (X$6:AC$6=5) * (X94:AC94="N") * 2 ))</f>
        <v>0</v>
      </c>
      <c r="BZ94" s="3">
        <f>COUNTA(M94:N94)+COUNTA(X94:AC94)</f>
        <v>8</v>
      </c>
      <c r="CA94" s="3">
        <f xml:space="preserve"> 5 * (SUMPRODUCT( (O$6:R$6=1)*((O94:R94="Y") + (O94:R94="N")) * 2 ) +SUMPRODUCT( (O$6:R$6=2) * ((O94:R94="Y") + (O94:R94="N")) * 1 ) + SUMPRODUCT( (O$6:R$6=3)*((O94:R94="Y")+(O94:R94="N"))*1 ) +SUMPRODUCT( (O$6:R$6=4 ) * ((O94:R94="Y") + (O94:R94="N")) * 1 )+SUMPRODUCT( (O$6:R$6=5) * ((O94:R94="Y")+(O94:R94="N")) * 2 ))
+1*(SUMPRODUCT( (AD$6:AQ$6=1) * ((AD94:AQ94="Y") + (AD94:AQ94="N")) * 2 ) +SUMPRODUCT( (AD$6:AQ$6=2 ) * ((AD94:AQ94="Y") + (AD94:AQ94="N")) * 1 ) +SUMPRODUCT( (AD$6:AQ$6=3) * ((AD94:AQ94="Y") + (AD94:AQ94="N")) * 1 ) +SUMPRODUCT( (AD$6:AQ$6=4) * ((AD94:AQ94="Y") + (AD94:AQ94="N")) * 1 ) + SUMPRODUCT( (AD$6:AQ$6=5) * ((AD94:AQ94="Y") + (AD94:AQ94="N")) * 2 ))</f>
        <v>40</v>
      </c>
      <c r="CB94" s="3">
        <f xml:space="preserve"> 5 * (SUMPRODUCT( (O$6:R$6=1) * (O94:R94="Y") * 2 ) + SUMPRODUCT( (O$6:R$6=2) * (O94:R94="Y") * 1 ) +SUMPRODUCT( (O$6:R$6=3) * (O94:R94="Y") * 1 ) + SUMPRODUCT( (O$6:R$6=4) * (O94:R94="N") * 1 ) +SUMPRODUCT( (O$6:R$6=5) * (O94:R94="N") * 2 ))
+ (SUMPRODUCT( (AD$6:AQ$6=1) * (AD94:AQ94="Y") * 2 ) +SUMPRODUCT( (AD$6:AQ$6=2) * (AD94:AQ94="Y") * 1 ) +SUMPRODUCT( (AD$6:AQ$6=3) * (AD94:AQ94="Y") * 1 ) +SUMPRODUCT( (AD$6:AQ$6=4) * (AD94:AQ94="N") * 1 ) +SUMPRODUCT( (AD$6:AQ$6=5) * (AD94:AQ94="N") * 2 ))</f>
        <v>12</v>
      </c>
      <c r="CC94" s="3">
        <f>COUNTA(O94:R94)+COUNTA(AD94:AQ94)</f>
        <v>18</v>
      </c>
      <c r="CD94" s="3">
        <f>1*(SUMPRODUCT( (AR$6:AY$6=1) * ((AR94:AY94="Y") + (AR94:AY94="N")) * 2 ) +SUMPRODUCT( (AR$6:AY$6=2 ) * ((AR94:AY94="Y") + (AR94:AY94="N")) * 1 ) +SUMPRODUCT( (AR$6:AY$6=3) * ((AR94:AY94="Y") + (AR94:AY94="N")) * 1 ) +SUMPRODUCT( (AR$6:AY$6=4) * ((AR94:AY94="Y") + (AR94:AY94="N")) * 1 ) + SUMPRODUCT( (AR$6:AY$6=5) * ((AR94:AY94="Y") + (AR94:AY94="N")) * 2 ))</f>
        <v>8</v>
      </c>
      <c r="CE94" s="3">
        <f>(SUMPRODUCT( (AR$6:AY$6=1) * (AR94:AY94="Y") * 2 ) +SUMPRODUCT( (AR$6:AY$6=2) * (AR94:AY94="Y") * 1 ) +SUMPRODUCT( (AR$6:AY$6=3) * (AR94:AY94="Y") * 1 ) +SUMPRODUCT( (AR$6:AY$6=4) * (AR94:AY94="N") * 1 ) +SUMPRODUCT( (AR$6:AY$6=5) * (AR94:AY94="N") * 2 ))</f>
        <v>0</v>
      </c>
      <c r="CF94" s="3">
        <f>COUNTA(AR94:AY94)</f>
        <v>8</v>
      </c>
      <c r="CG94" s="3" cm="1">
        <f t="array" ref="CG94">5*(SUMPRODUCT((S$6=1)*((S94="Y")+(S94="N"))*2)+SUMPRODUCT((S$6=2)*((S94="Y")+(S94="N"))*1)+SUMPRODUCT((S$6=3)*((S94="Y")+(S94="N"))*1)+SUMPRODUCT((S$6=4)*((S94="Y")+(S94="N"))*1)+SUMPRODUCT((S$6=5)*((S94="Y")+(S94="N"))*2))+1*(SUMPRODUCT((AZ$6:BI$6=1)*((AZ94:BI94="Y")+(AZ94:BI94="N"))*2)+SUMPRODUCT((AZ$6:BI$6=2)*((AZ94:BI94="Y")+(AZ94:BI94="N"))*1)+SUMPRODUCT((AZ$6:BI$6=3)*((AZ94:BI94="Y")+(AZ94:BI94="N"))*1)+SUMPRODUCT((AZ$6:BI$6=4)*((AZ94:BI94="Y")+(AZ94:BI94="N"))*1)+SUMPRODUCT((AZ$6:BI$6=5)*((AZ94:BI94="Y")+(AZ94:BI94="N"))*2))</f>
        <v>15</v>
      </c>
      <c r="CH94" s="3" cm="1">
        <f t="array" ref="CH94">5*(SUMPRODUCT((S$6=1)*(S94="Y")*2)+SUMPRODUCT((S$6=2)*(S94="Y")*1)+SUMPRODUCT((S$6=3)*(S94="Y")*1)+SUMPRODUCT((S$6=4)*(S94="N")*1)+SUMPRODUCT((S$6=5)*(S94="N")*2))+(SUMPRODUCT((AZ$6:BI$6=1)*(AZ94:BI94="Y")*2)+SUMPRODUCT((AZ$6:BI$6=2)*(AZ94:BI94="Y")*1)+SUMPRODUCT((AZ$6:BI$6=3)*(AZ94:BI94="Y")*1)+SUMPRODUCT((AZ$6:BI$6=4)*(AZ94:BI94="N")*1)+SUMPRODUCT((AZ$6:BI$6=5)*(AZ94:BI94="N")*2))</f>
        <v>0</v>
      </c>
      <c r="CI94" s="3">
        <f>COUNTA(S94)+COUNTA(AZ94:BI94)</f>
        <v>11</v>
      </c>
      <c r="CJ94" s="3" cm="1">
        <f t="array" ref="CJ94">5*(SUMPRODUCT((T$6:V$6=1)*((T94:V94="Y")+(T94:V94="N"))*2)+SUMPRODUCT((T$6:V$6=2)*((T94:V94="Y")+(T94:V94="N"))*1)+SUMPRODUCT((T$6:V$6=3)*((T94:V94="Y")+(T94:V94="N"))*1)+SUMPRODUCT((T$6:V$6=4)*((T94:V94="Y")+(T94:V94="N"))*1)+SUMPRODUCT((T$6:V$6=5)*((T94:V94="Y")+(T94:V94="N"))*2))+1*(SUMPRODUCT((BJ$6:BQ$6=1)*((BJ94:BQ94="Y")+(BJ94:BQ94="N"))*2)+SUMPRODUCT((BJ$6:BQ$6=2)*((BJ94:BQ94="Y")+(BJ94:BQ94="N"))*1)+SUMPRODUCT((BJ$6:BQ$6=3)*((BJ94:BQ94="Y")+(BJ94:BQ94="N"))*1)+SUMPRODUCT((BJ$6:BQ$6=4)*((BJ94:BQ94="Y")+(BJ94:BQ94="N"))*1)+SUMPRODUCT((BJ$6:BQ$6=5)*((BJ94:BQ94="Y")+(BJ94:BQ94="N"))*2))</f>
        <v>24</v>
      </c>
      <c r="CK94" s="3" cm="1">
        <f t="array" ref="CK94">5*(SUMPRODUCT((T$6:V$6=1)*(T94:V94="Y")*2)+SUMPRODUCT((T$6:V$6=2)*(T94:V94="Y")*1)+SUMPRODUCT((T$6:V$6=3)*(T94:V94="Y")*1)+SUMPRODUCT((T$6:V$6=4)*(T94:V94="N")*1)+SUMPRODUCT((T$6:V$6=5)*(T94:V94="N")*2))+(SUMPRODUCT((BJ$6:BQ$6=1)*(BJ94:BQ94="Y")*2)+SUMPRODUCT((BJ$6:BQ$6=2)*(BJ94:BQ94="Y")*1)+SUMPRODUCT((BJ$6:BQ$6=3)*(BJ94:BQ94="Y")*1)+SUMPRODUCT((BJ$6:BQ$6=4)*(BJ94:BQ94="N")*1)+SUMPRODUCT((BJ$6:BQ$6=5)*(BJ94:BQ94="N")*2))</f>
        <v>1</v>
      </c>
      <c r="CL94" s="3">
        <f t="shared" si="15"/>
        <v>11</v>
      </c>
      <c r="CM94" s="19" t="e">
        <f>SUM(COUNTIF(M94, $H$128)*$H$137)+(COUNTIF(M94, $H$129)*$H$137)+(COUNTIF(#REF!, $H$128)*$H$135)+(COUNTIF(#REF!, $H$129)*$H$135)</f>
        <v>#REF!</v>
      </c>
      <c r="CN94" s="19" t="e">
        <f>SUM(COUNTIF(M94, $H$128)*$H$137)+(COUNTIF(#REF!, $H$128)*$H$135)</f>
        <v>#REF!</v>
      </c>
      <c r="CO94" s="19">
        <f>COUNTA(M94)+COUNTA(#REF!)</f>
        <v>2</v>
      </c>
      <c r="CP94" s="19" t="e">
        <f>SUM(COUNTIF(M94, $H$128)*$H$137)+(COUNTIF(M94, $H$129)*$H$137)+(COUNTIF(#REF!, $H$128)*$H$135)+(COUNTIF(#REF!, $H$129)*$H$135)</f>
        <v>#REF!</v>
      </c>
      <c r="CQ94" s="19" t="e">
        <f>SUM(COUNTIF(M94, $H$128)*$H$137)+(COUNTIF(#REF!, $H$128)*$H$135)</f>
        <v>#REF!</v>
      </c>
      <c r="CR94" s="19">
        <f>COUNTA(M94)+COUNTA(#REF!)</f>
        <v>2</v>
      </c>
    </row>
    <row r="95" spans="1:96" ht="15.75" customHeight="1" thickBot="1" x14ac:dyDescent="0.25">
      <c r="A95" s="14">
        <f t="shared" si="10"/>
        <v>12.5</v>
      </c>
      <c r="B95" s="14">
        <f t="shared" si="16"/>
        <v>0</v>
      </c>
      <c r="C95" s="14">
        <f t="shared" si="17"/>
        <v>30</v>
      </c>
      <c r="D95" s="14">
        <f t="shared" si="18"/>
        <v>0</v>
      </c>
      <c r="E95" s="14">
        <f t="shared" si="12"/>
        <v>6.666666666666667</v>
      </c>
      <c r="F95" s="14">
        <f t="shared" si="13"/>
        <v>0</v>
      </c>
      <c r="G95" s="14"/>
      <c r="H95" s="3" t="s">
        <v>41</v>
      </c>
      <c r="I95" s="3" t="s">
        <v>248</v>
      </c>
      <c r="J95" s="3" t="s">
        <v>249</v>
      </c>
      <c r="K95" s="17" t="s">
        <v>250</v>
      </c>
      <c r="L95" s="18" t="s">
        <v>176</v>
      </c>
      <c r="M95" s="3" t="s">
        <v>71</v>
      </c>
      <c r="N95" s="3" t="s">
        <v>71</v>
      </c>
      <c r="O95" s="3" t="s">
        <v>71</v>
      </c>
      <c r="P95" s="3" t="s">
        <v>71</v>
      </c>
      <c r="Q95" s="3" t="s">
        <v>71</v>
      </c>
      <c r="R95" s="3" t="s">
        <v>71</v>
      </c>
      <c r="S95" s="3" t="s">
        <v>71</v>
      </c>
      <c r="T95" s="3" t="s">
        <v>71</v>
      </c>
      <c r="U95" s="3" t="s">
        <v>71</v>
      </c>
      <c r="V95" s="3" t="s">
        <v>71</v>
      </c>
      <c r="W95" s="3" t="s">
        <v>71</v>
      </c>
      <c r="X95" s="3" t="s">
        <v>71</v>
      </c>
      <c r="Y95" s="3" t="s">
        <v>71</v>
      </c>
      <c r="Z95" s="3" t="s">
        <v>71</v>
      </c>
      <c r="AA95" s="3" t="s">
        <v>71</v>
      </c>
      <c r="AB95" s="3" t="s">
        <v>71</v>
      </c>
      <c r="AC95" s="3" t="s">
        <v>71</v>
      </c>
      <c r="AD95" s="3" t="s">
        <v>71</v>
      </c>
      <c r="AE95" s="3" t="s">
        <v>46</v>
      </c>
      <c r="AF95" s="3" t="s">
        <v>71</v>
      </c>
      <c r="AG95" s="3" t="s">
        <v>71</v>
      </c>
      <c r="AH95" s="3" t="s">
        <v>71</v>
      </c>
      <c r="AI95" s="3" t="s">
        <v>71</v>
      </c>
      <c r="AJ95" s="3" t="s">
        <v>71</v>
      </c>
      <c r="AK95" s="3" t="s">
        <v>71</v>
      </c>
      <c r="AL95" s="3" t="s">
        <v>71</v>
      </c>
      <c r="AM95" s="3" t="s">
        <v>71</v>
      </c>
      <c r="AN95" s="3" t="s">
        <v>46</v>
      </c>
      <c r="AO95" s="3" t="s">
        <v>71</v>
      </c>
      <c r="AP95" s="3" t="s">
        <v>71</v>
      </c>
      <c r="AQ95" s="3" t="s">
        <v>71</v>
      </c>
      <c r="AR95" s="3" t="s">
        <v>71</v>
      </c>
      <c r="AS95" s="3" t="s">
        <v>71</v>
      </c>
      <c r="AT95" s="3" t="s">
        <v>71</v>
      </c>
      <c r="AU95" s="3" t="s">
        <v>71</v>
      </c>
      <c r="AV95" s="3" t="s">
        <v>71</v>
      </c>
      <c r="AW95" s="3" t="s">
        <v>71</v>
      </c>
      <c r="AX95" s="3" t="s">
        <v>71</v>
      </c>
      <c r="AY95" s="3" t="s">
        <v>71</v>
      </c>
      <c r="AZ95" s="3" t="s">
        <v>71</v>
      </c>
      <c r="BA95" s="3" t="s">
        <v>71</v>
      </c>
      <c r="BB95" s="3" t="s">
        <v>46</v>
      </c>
      <c r="BC95" s="3" t="s">
        <v>71</v>
      </c>
      <c r="BD95" s="3" t="s">
        <v>71</v>
      </c>
      <c r="BE95" s="3" t="s">
        <v>71</v>
      </c>
      <c r="BF95" s="3" t="s">
        <v>71</v>
      </c>
      <c r="BG95" s="3" t="s">
        <v>71</v>
      </c>
      <c r="BH95" s="3" t="s">
        <v>71</v>
      </c>
      <c r="BI95" s="3" t="s">
        <v>71</v>
      </c>
      <c r="BJ95" s="3" t="s">
        <v>71</v>
      </c>
      <c r="BK95" s="3" t="s">
        <v>71</v>
      </c>
      <c r="BL95" s="3" t="s">
        <v>71</v>
      </c>
      <c r="BM95" s="3" t="s">
        <v>71</v>
      </c>
      <c r="BN95" s="3" t="s">
        <v>71</v>
      </c>
      <c r="BO95" s="3" t="s">
        <v>71</v>
      </c>
      <c r="BP95" s="3" t="s">
        <v>71</v>
      </c>
      <c r="BQ95" s="3" t="s">
        <v>71</v>
      </c>
      <c r="BR95" s="3" t="s">
        <v>71</v>
      </c>
      <c r="BS95" s="3" cm="1">
        <f t="array" ref="BS95" xml:space="preserve"> 5 * (SUMPRODUCT( (M$6:V$6=1)*((M95:V95="Y") + (M95:V95="N")) * 2 ) +SUMPRODUCT( (M$6:V$6=2) * ((M95:V95="Y") + (M95:V95="N")) * 1 ) + SUMPRODUCT( (M$6:V$6=3)*((M95:V95="Y")+(M95:V95="N"))*1 ) +SUMPRODUCT( (M$6:V$6=4 ) * ((M95:V95="Y") + (M95:V95="N")) * 1 )+SUMPRODUCT( (M$6:V$6=5) * ((M95:V95="Y")+(M95:V95="N")) * 2 ))+1*(SUMPRODUCT( (X$6:BQ$6=1) * ((X95:BQ95="Y") + (X95:BQ95="N")) * 2 ) +SUMPRODUCT( (X$6:BQ$6=2 ) * ((X95:BQ95="Y") + (X95:BQ95="N")) * 1 ) +SUMPRODUCT( (X$6:BQ$6=3) * ((X95:BQ95="Y") + (X95:BQ95="N")) * 1 ) +SUMPRODUCT( (X$6:BQ$6=4) * ((X95:BQ95="Y") + (X95:BQ95="N")) * 1 ) + SUMPRODUCT( (X$6:BQ$6=5) * ((X95:BQ95="Y") + (X95:BQ95="N")) * 2 ))</f>
        <v>104</v>
      </c>
      <c r="BT95" s="3" cm="1">
        <f t="array" ref="BT95" xml:space="preserve"> 5 * (SUMPRODUCT( (M$6:V$6=1) * (M95:V95="Y") * 2 ) + SUMPRODUCT( (M$6:V$6=2) * (M95:V95="Y") * 1 ) +SUMPRODUCT( (M$6:V$6=3) * (M95:V95="Y") * 1 ) + SUMPRODUCT( (M$6:V$6=4) * (M95:V95="N") * 1 ) +SUMPRODUCT( (M$6:V$6=5) * (M95:V95="N") * 2 ))
+ (SUMPRODUCT( (X$6:BQ$6=1) * (X95:BQ95="Y") * 2 ) +SUMPRODUCT( (X$6:BQ$6=2) * (X95:BQ95="Y") * 1 ) +SUMPRODUCT( (X$6:BQ$6=3) * (X95:BQ95="Y") * 1 ) +SUMPRODUCT( (X$6:BQ$6=4) * (X95:BQ95="N") * 1 ) +SUMPRODUCT( (X$6:BQ$6=5) * (X95:BQ95="N") * 2 ))</f>
        <v>13</v>
      </c>
      <c r="BU95" s="3">
        <f t="shared" si="14"/>
        <v>0</v>
      </c>
      <c r="BV95" s="3">
        <f t="shared" si="11"/>
        <v>1</v>
      </c>
      <c r="BX95" s="3">
        <f xml:space="preserve"> 5 * (SUMPRODUCT( (M$6:N$6=1)*((M95:N95="Y") + (M95:N95="N")) * 2 ) +SUMPRODUCT( (M$6:N$6=2) * ((M95:N95="Y") + (M95:N95="N")) * 1 ) + SUMPRODUCT( (M$6:N$6=3)*((M95:N95="Y")+(M95:N95="N"))*1 ) +SUMPRODUCT( (M$6:N$6=4 ) * ((M95:N95="Y") + (M95:N95="N")) * 1 )+SUMPRODUCT( (M$6:N$6=5) * ((M95:N95="Y")+(M95:N95="N")) * 2 ))+1*(SUMPRODUCT( (X$6:AC$6=1) * ((X95:AC95="Y") + (X95:AC95="N")) * 2 ) +SUMPRODUCT( (X$6:AC$6=2 ) * ((X95:AC95="Y") + (X95:AC95="N")) * 1 ) +SUMPRODUCT( (X$6:AC$6=3) * ((X95:AC95="Y") + (X95:AC95="N")) * 1 ) +SUMPRODUCT( (X$6:AC$6=4) * ((X95:AC95="Y") + (X95:AC95="N")) * 1 ) + SUMPRODUCT( (X$6:AC$6=5) * ((X95:AC95="Y") + (X95:AC95="N")) * 2 ))</f>
        <v>17</v>
      </c>
      <c r="BY95" s="3">
        <f xml:space="preserve"> 5 * (SUMPRODUCT( (M$6:N$6=1) * (M95:N95="Y") * 2 ) + SUMPRODUCT( (M$6:N$6=2) * (M95:N95="Y") * 1 ) +SUMPRODUCT( (M$6:N$6=3) * (M95:N95="Y") * 1 ) + SUMPRODUCT( (M$6:N$6=4) * (M95:N95="N") * 1 ) +SUMPRODUCT( (M$6:N$6=5) * (M95:N95="N") * 2 ))
+ (SUMPRODUCT( (X$6:AC$6=1) * (X95:AC95="Y") * 2 ) +SUMPRODUCT( (X$6:AC$6=2) * (X95:AC95="Y") * 1 ) +SUMPRODUCT( (X$6:AC$6=3) * (X95:AC95="Y") * 1 ) +SUMPRODUCT( (X$6:AC$6=4) * (X95:AC95="N") * 1 ) +SUMPRODUCT( (X$6:AC$6=5) * (X95:AC95="N") * 2 ))</f>
        <v>0</v>
      </c>
      <c r="BZ95" s="3">
        <f>COUNTA(M95:N95)+COUNTA(X95:AC95)</f>
        <v>8</v>
      </c>
      <c r="CA95" s="3">
        <f xml:space="preserve"> 5 * (SUMPRODUCT( (O$6:R$6=1)*((O95:R95="Y") + (O95:R95="N")) * 2 ) +SUMPRODUCT( (O$6:R$6=2) * ((O95:R95="Y") + (O95:R95="N")) * 1 ) + SUMPRODUCT( (O$6:R$6=3)*((O95:R95="Y")+(O95:R95="N"))*1 ) +SUMPRODUCT( (O$6:R$6=4 ) * ((O95:R95="Y") + (O95:R95="N")) * 1 )+SUMPRODUCT( (O$6:R$6=5) * ((O95:R95="Y")+(O95:R95="N")) * 2 ))
+1*(SUMPRODUCT( (AD$6:AQ$6=1) * ((AD95:AQ95="Y") + (AD95:AQ95="N")) * 2 ) +SUMPRODUCT( (AD$6:AQ$6=2 ) * ((AD95:AQ95="Y") + (AD95:AQ95="N")) * 1 ) +SUMPRODUCT( (AD$6:AQ$6=3) * ((AD95:AQ95="Y") + (AD95:AQ95="N")) * 1 ) +SUMPRODUCT( (AD$6:AQ$6=4) * ((AD95:AQ95="Y") + (AD95:AQ95="N")) * 1 ) + SUMPRODUCT( (AD$6:AQ$6=5) * ((AD95:AQ95="Y") + (AD95:AQ95="N")) * 2 ))</f>
        <v>40</v>
      </c>
      <c r="CB95" s="3">
        <f xml:space="preserve"> 5 * (SUMPRODUCT( (O$6:R$6=1) * (O95:R95="Y") * 2 ) + SUMPRODUCT( (O$6:R$6=2) * (O95:R95="Y") * 1 ) +SUMPRODUCT( (O$6:R$6=3) * (O95:R95="Y") * 1 ) + SUMPRODUCT( (O$6:R$6=4) * (O95:R95="N") * 1 ) +SUMPRODUCT( (O$6:R$6=5) * (O95:R95="N") * 2 ))
+ (SUMPRODUCT( (AD$6:AQ$6=1) * (AD95:AQ95="Y") * 2 ) +SUMPRODUCT( (AD$6:AQ$6=2) * (AD95:AQ95="Y") * 1 ) +SUMPRODUCT( (AD$6:AQ$6=3) * (AD95:AQ95="Y") * 1 ) +SUMPRODUCT( (AD$6:AQ$6=4) * (AD95:AQ95="N") * 1 ) +SUMPRODUCT( (AD$6:AQ$6=5) * (AD95:AQ95="N") * 2 ))</f>
        <v>12</v>
      </c>
      <c r="CC95" s="3">
        <f>COUNTA(O95:R95)+COUNTA(AD95:AQ95)</f>
        <v>18</v>
      </c>
      <c r="CD95" s="3">
        <f>1*(SUMPRODUCT( (AR$6:AY$6=1) * ((AR95:AY95="Y") + (AR95:AY95="N")) * 2 ) +SUMPRODUCT( (AR$6:AY$6=2 ) * ((AR95:AY95="Y") + (AR95:AY95="N")) * 1 ) +SUMPRODUCT( (AR$6:AY$6=3) * ((AR95:AY95="Y") + (AR95:AY95="N")) * 1 ) +SUMPRODUCT( (AR$6:AY$6=4) * ((AR95:AY95="Y") + (AR95:AY95="N")) * 1 ) + SUMPRODUCT( (AR$6:AY$6=5) * ((AR95:AY95="Y") + (AR95:AY95="N")) * 2 ))</f>
        <v>8</v>
      </c>
      <c r="CE95" s="3">
        <f>(SUMPRODUCT( (AR$6:AY$6=1) * (AR95:AY95="Y") * 2 ) +SUMPRODUCT( (AR$6:AY$6=2) * (AR95:AY95="Y") * 1 ) +SUMPRODUCT( (AR$6:AY$6=3) * (AR95:AY95="Y") * 1 ) +SUMPRODUCT( (AR$6:AY$6=4) * (AR95:AY95="N") * 1 ) +SUMPRODUCT( (AR$6:AY$6=5) * (AR95:AY95="N") * 2 ))</f>
        <v>0</v>
      </c>
      <c r="CF95" s="3">
        <f>COUNTA(AR95:AY95)</f>
        <v>8</v>
      </c>
      <c r="CG95" s="3" cm="1">
        <f t="array" ref="CG95">5*(SUMPRODUCT((S$6=1)*((S95="Y")+(S95="N"))*2)+SUMPRODUCT((S$6=2)*((S95="Y")+(S95="N"))*1)+SUMPRODUCT((S$6=3)*((S95="Y")+(S95="N"))*1)+SUMPRODUCT((S$6=4)*((S95="Y")+(S95="N"))*1)+SUMPRODUCT((S$6=5)*((S95="Y")+(S95="N"))*2))+1*(SUMPRODUCT((AZ$6:BI$6=1)*((AZ95:BI95="Y")+(AZ95:BI95="N"))*2)+SUMPRODUCT((AZ$6:BI$6=2)*((AZ95:BI95="Y")+(AZ95:BI95="N"))*1)+SUMPRODUCT((AZ$6:BI$6=3)*((AZ95:BI95="Y")+(AZ95:BI95="N"))*1)+SUMPRODUCT((AZ$6:BI$6=4)*((AZ95:BI95="Y")+(AZ95:BI95="N"))*1)+SUMPRODUCT((AZ$6:BI$6=5)*((AZ95:BI95="Y")+(AZ95:BI95="N"))*2))</f>
        <v>15</v>
      </c>
      <c r="CH95" s="3" cm="1">
        <f t="array" ref="CH95">5*(SUMPRODUCT((S$6=1)*(S95="Y")*2)+SUMPRODUCT((S$6=2)*(S95="Y")*1)+SUMPRODUCT((S$6=3)*(S95="Y")*1)+SUMPRODUCT((S$6=4)*(S95="N")*1)+SUMPRODUCT((S$6=5)*(S95="N")*2))+(SUMPRODUCT((AZ$6:BI$6=1)*(AZ95:BI95="Y")*2)+SUMPRODUCT((AZ$6:BI$6=2)*(AZ95:BI95="Y")*1)+SUMPRODUCT((AZ$6:BI$6=3)*(AZ95:BI95="Y")*1)+SUMPRODUCT((AZ$6:BI$6=4)*(AZ95:BI95="N")*1)+SUMPRODUCT((AZ$6:BI$6=5)*(AZ95:BI95="N")*2))</f>
        <v>1</v>
      </c>
      <c r="CI95" s="3">
        <f>COUNTA(S95)+COUNTA(AZ95:BI95)</f>
        <v>11</v>
      </c>
      <c r="CJ95" s="3" cm="1">
        <f t="array" ref="CJ95">5*(SUMPRODUCT((T$6:V$6=1)*((T95:V95="Y")+(T95:V95="N"))*2)+SUMPRODUCT((T$6:V$6=2)*((T95:V95="Y")+(T95:V95="N"))*1)+SUMPRODUCT((T$6:V$6=3)*((T95:V95="Y")+(T95:V95="N"))*1)+SUMPRODUCT((T$6:V$6=4)*((T95:V95="Y")+(T95:V95="N"))*1)+SUMPRODUCT((T$6:V$6=5)*((T95:V95="Y")+(T95:V95="N"))*2))+1*(SUMPRODUCT((BJ$6:BQ$6=1)*((BJ95:BQ95="Y")+(BJ95:BQ95="N"))*2)+SUMPRODUCT((BJ$6:BQ$6=2)*((BJ95:BQ95="Y")+(BJ95:BQ95="N"))*1)+SUMPRODUCT((BJ$6:BQ$6=3)*((BJ95:BQ95="Y")+(BJ95:BQ95="N"))*1)+SUMPRODUCT((BJ$6:BQ$6=4)*((BJ95:BQ95="Y")+(BJ95:BQ95="N"))*1)+SUMPRODUCT((BJ$6:BQ$6=5)*((BJ95:BQ95="Y")+(BJ95:BQ95="N"))*2))</f>
        <v>24</v>
      </c>
      <c r="CK95" s="3" cm="1">
        <f t="array" ref="CK95">5*(SUMPRODUCT((T$6:V$6=1)*(T95:V95="Y")*2)+SUMPRODUCT((T$6:V$6=2)*(T95:V95="Y")*1)+SUMPRODUCT((T$6:V$6=3)*(T95:V95="Y")*1)+SUMPRODUCT((T$6:V$6=4)*(T95:V95="N")*1)+SUMPRODUCT((T$6:V$6=5)*(T95:V95="N")*2))+(SUMPRODUCT((BJ$6:BQ$6=1)*(BJ95:BQ95="Y")*2)+SUMPRODUCT((BJ$6:BQ$6=2)*(BJ95:BQ95="Y")*1)+SUMPRODUCT((BJ$6:BQ$6=3)*(BJ95:BQ95="Y")*1)+SUMPRODUCT((BJ$6:BQ$6=4)*(BJ95:BQ95="N")*1)+SUMPRODUCT((BJ$6:BQ$6=5)*(BJ95:BQ95="N")*2))</f>
        <v>0</v>
      </c>
      <c r="CL95" s="3">
        <f t="shared" si="15"/>
        <v>11</v>
      </c>
      <c r="CM95" s="19" t="e">
        <f>SUM(COUNTIF(M95, $H$128)*$H$137)+(COUNTIF(M95, $H$129)*$H$137)+(COUNTIF(#REF!, $H$128)*$H$135)+(COUNTIF(#REF!, $H$129)*$H$135)</f>
        <v>#REF!</v>
      </c>
      <c r="CN95" s="19" t="e">
        <f>SUM(COUNTIF(M95, $H$128)*$H$137)+(COUNTIF(#REF!, $H$128)*$H$135)</f>
        <v>#REF!</v>
      </c>
      <c r="CO95" s="19">
        <f>COUNTA(M95)+COUNTA(#REF!)</f>
        <v>2</v>
      </c>
      <c r="CP95" s="19" t="e">
        <f>SUM(COUNTIF(M95, $H$128)*$H$137)+(COUNTIF(M95, $H$129)*$H$137)+(COUNTIF(#REF!, $H$128)*$H$135)+(COUNTIF(#REF!, $H$129)*$H$135)</f>
        <v>#REF!</v>
      </c>
      <c r="CQ95" s="19" t="e">
        <f>SUM(COUNTIF(M95, $H$128)*$H$137)+(COUNTIF(#REF!, $H$128)*$H$135)</f>
        <v>#REF!</v>
      </c>
      <c r="CR95" s="19">
        <f>COUNTA(M95)+COUNTA(#REF!)</f>
        <v>2</v>
      </c>
    </row>
    <row r="96" spans="1:96" ht="15.75" customHeight="1" thickBot="1" x14ac:dyDescent="0.25">
      <c r="A96" s="14">
        <f t="shared" si="10"/>
        <v>13.131313131313133</v>
      </c>
      <c r="B96" s="14">
        <f t="shared" si="16"/>
        <v>0</v>
      </c>
      <c r="C96" s="14">
        <f t="shared" si="17"/>
        <v>30</v>
      </c>
      <c r="D96" s="14">
        <f t="shared" si="18"/>
        <v>0</v>
      </c>
      <c r="E96" s="14">
        <f t="shared" si="12"/>
        <v>0</v>
      </c>
      <c r="F96" s="14">
        <f t="shared" si="13"/>
        <v>4.1666666666666661</v>
      </c>
      <c r="G96" s="14"/>
      <c r="H96" s="3" t="s">
        <v>41</v>
      </c>
      <c r="I96" s="3" t="s">
        <v>251</v>
      </c>
      <c r="J96" s="3" t="s">
        <v>252</v>
      </c>
      <c r="K96" s="17" t="s">
        <v>58</v>
      </c>
      <c r="L96" s="18" t="s">
        <v>176</v>
      </c>
      <c r="M96" s="3" t="s">
        <v>58</v>
      </c>
      <c r="N96" s="3" t="s">
        <v>71</v>
      </c>
      <c r="O96" s="3" t="s">
        <v>71</v>
      </c>
      <c r="P96" s="3" t="s">
        <v>71</v>
      </c>
      <c r="Q96" s="3" t="s">
        <v>71</v>
      </c>
      <c r="R96" s="3" t="s">
        <v>71</v>
      </c>
      <c r="S96" s="3" t="s">
        <v>71</v>
      </c>
      <c r="T96" s="3" t="s">
        <v>71</v>
      </c>
      <c r="U96" s="3" t="s">
        <v>71</v>
      </c>
      <c r="V96" s="3" t="s">
        <v>71</v>
      </c>
      <c r="W96" s="3" t="s">
        <v>71</v>
      </c>
      <c r="X96" s="3" t="s">
        <v>71</v>
      </c>
      <c r="Y96" s="3" t="s">
        <v>71</v>
      </c>
      <c r="Z96" s="3" t="s">
        <v>71</v>
      </c>
      <c r="AA96" s="3" t="s">
        <v>71</v>
      </c>
      <c r="AB96" s="3" t="s">
        <v>71</v>
      </c>
      <c r="AC96" s="3" t="s">
        <v>71</v>
      </c>
      <c r="AD96" s="3" t="s">
        <v>71</v>
      </c>
      <c r="AE96" s="3" t="s">
        <v>71</v>
      </c>
      <c r="AF96" s="3" t="s">
        <v>71</v>
      </c>
      <c r="AG96" s="3" t="s">
        <v>71</v>
      </c>
      <c r="AH96" s="3" t="s">
        <v>71</v>
      </c>
      <c r="AI96" s="3" t="s">
        <v>71</v>
      </c>
      <c r="AJ96" s="3" t="s">
        <v>71</v>
      </c>
      <c r="AK96" s="3" t="s">
        <v>71</v>
      </c>
      <c r="AL96" s="3" t="s">
        <v>46</v>
      </c>
      <c r="AM96" s="3" t="s">
        <v>71</v>
      </c>
      <c r="AN96" s="3" t="s">
        <v>46</v>
      </c>
      <c r="AO96" s="3" t="s">
        <v>71</v>
      </c>
      <c r="AP96" s="3" t="s">
        <v>71</v>
      </c>
      <c r="AQ96" s="3" t="s">
        <v>71</v>
      </c>
      <c r="AR96" s="3" t="s">
        <v>71</v>
      </c>
      <c r="AS96" s="3" t="s">
        <v>71</v>
      </c>
      <c r="AT96" s="3" t="s">
        <v>71</v>
      </c>
      <c r="AU96" s="3" t="s">
        <v>71</v>
      </c>
      <c r="AV96" s="3" t="s">
        <v>71</v>
      </c>
      <c r="AW96" s="3" t="s">
        <v>71</v>
      </c>
      <c r="AX96" s="3" t="s">
        <v>71</v>
      </c>
      <c r="AY96" s="3" t="s">
        <v>71</v>
      </c>
      <c r="AZ96" s="3" t="s">
        <v>71</v>
      </c>
      <c r="BA96" s="3" t="s">
        <v>71</v>
      </c>
      <c r="BB96" s="3" t="s">
        <v>71</v>
      </c>
      <c r="BC96" s="3" t="s">
        <v>71</v>
      </c>
      <c r="BD96" s="3" t="s">
        <v>71</v>
      </c>
      <c r="BE96" s="3" t="s">
        <v>71</v>
      </c>
      <c r="BF96" s="3" t="s">
        <v>71</v>
      </c>
      <c r="BG96" s="3" t="s">
        <v>71</v>
      </c>
      <c r="BH96" s="3" t="s">
        <v>71</v>
      </c>
      <c r="BI96" s="3" t="s">
        <v>71</v>
      </c>
      <c r="BJ96" s="3" t="s">
        <v>71</v>
      </c>
      <c r="BK96" s="3" t="s">
        <v>71</v>
      </c>
      <c r="BL96" s="3" t="s">
        <v>71</v>
      </c>
      <c r="BM96" s="3" t="s">
        <v>46</v>
      </c>
      <c r="BN96" s="3" t="s">
        <v>71</v>
      </c>
      <c r="BO96" s="3" t="s">
        <v>71</v>
      </c>
      <c r="BP96" s="3" t="s">
        <v>71</v>
      </c>
      <c r="BQ96" s="3" t="s">
        <v>71</v>
      </c>
      <c r="BR96" s="3" t="s">
        <v>71</v>
      </c>
      <c r="BS96" s="3" cm="1">
        <f t="array" ref="BS96" xml:space="preserve"> 5 * (SUMPRODUCT( (M$6:V$6=1)*((M96:V96="Y") + (M96:V96="N")) * 2 ) +SUMPRODUCT( (M$6:V$6=2) * ((M96:V96="Y") + (M96:V96="N")) * 1 ) + SUMPRODUCT( (M$6:V$6=3)*((M96:V96="Y")+(M96:V96="N"))*1 ) +SUMPRODUCT( (M$6:V$6=4 ) * ((M96:V96="Y") + (M96:V96="N")) * 1 )+SUMPRODUCT( (M$6:V$6=5) * ((M96:V96="Y")+(M96:V96="N")) * 2 ))+1*(SUMPRODUCT( (X$6:BQ$6=1) * ((X96:BQ96="Y") + (X96:BQ96="N")) * 2 ) +SUMPRODUCT( (X$6:BQ$6=2 ) * ((X96:BQ96="Y") + (X96:BQ96="N")) * 1 ) +SUMPRODUCT( (X$6:BQ$6=3) * ((X96:BQ96="Y") + (X96:BQ96="N")) * 1 ) +SUMPRODUCT( (X$6:BQ$6=4) * ((X96:BQ96="Y") + (X96:BQ96="N")) * 1 ) + SUMPRODUCT( (X$6:BQ$6=5) * ((X96:BQ96="Y") + (X96:BQ96="N")) * 2 ))</f>
        <v>99</v>
      </c>
      <c r="BT96" s="3" cm="1">
        <f t="array" ref="BT96" xml:space="preserve"> 5 * (SUMPRODUCT( (M$6:V$6=1) * (M96:V96="Y") * 2 ) + SUMPRODUCT( (M$6:V$6=2) * (M96:V96="Y") * 1 ) +SUMPRODUCT( (M$6:V$6=3) * (M96:V96="Y") * 1 ) + SUMPRODUCT( (M$6:V$6=4) * (M96:V96="N") * 1 ) +SUMPRODUCT( (M$6:V$6=5) * (M96:V96="N") * 2 ))
+ (SUMPRODUCT( (X$6:BQ$6=1) * (X96:BQ96="Y") * 2 ) +SUMPRODUCT( (X$6:BQ$6=2) * (X96:BQ96="Y") * 1 ) +SUMPRODUCT( (X$6:BQ$6=3) * (X96:BQ96="Y") * 1 ) +SUMPRODUCT( (X$6:BQ$6=4) * (X96:BQ96="N") * 1 ) +SUMPRODUCT( (X$6:BQ$6=5) * (X96:BQ96="N") * 2 ))</f>
        <v>13</v>
      </c>
      <c r="BU96" s="3">
        <f t="shared" si="14"/>
        <v>5</v>
      </c>
      <c r="BV96" s="3">
        <f t="shared" si="11"/>
        <v>1</v>
      </c>
      <c r="BX96" s="3">
        <f xml:space="preserve"> 5 * (SUMPRODUCT( (M$6:N$6=1)*((M96:N96="Y") + (M96:N96="N")) * 2 ) +SUMPRODUCT( (M$6:N$6=2) * ((M96:N96="Y") + (M96:N96="N")) * 1 ) + SUMPRODUCT( (M$6:N$6=3)*((M96:N96="Y")+(M96:N96="N"))*1 ) +SUMPRODUCT( (M$6:N$6=4 ) * ((M96:N96="Y") + (M96:N96="N")) * 1 )+SUMPRODUCT( (M$6:N$6=5) * ((M96:N96="Y")+(M96:N96="N")) * 2 ))+1*(SUMPRODUCT( (X$6:AC$6=1) * ((X96:AC96="Y") + (X96:AC96="N")) * 2 ) +SUMPRODUCT( (X$6:AC$6=2 ) * ((X96:AC96="Y") + (X96:AC96="N")) * 1 ) +SUMPRODUCT( (X$6:AC$6=3) * ((X96:AC96="Y") + (X96:AC96="N")) * 1 ) +SUMPRODUCT( (X$6:AC$6=4) * ((X96:AC96="Y") + (X96:AC96="N")) * 1 ) + SUMPRODUCT( (X$6:AC$6=5) * ((X96:AC96="Y") + (X96:AC96="N")) * 2 ))</f>
        <v>12</v>
      </c>
      <c r="BY96" s="3">
        <f xml:space="preserve"> 5 * (SUMPRODUCT( (M$6:N$6=1) * (M96:N96="Y") * 2 ) + SUMPRODUCT( (M$6:N$6=2) * (M96:N96="Y") * 1 ) +SUMPRODUCT( (M$6:N$6=3) * (M96:N96="Y") * 1 ) + SUMPRODUCT( (M$6:N$6=4) * (M96:N96="N") * 1 ) +SUMPRODUCT( (M$6:N$6=5) * (M96:N96="N") * 2 ))
+ (SUMPRODUCT( (X$6:AC$6=1) * (X96:AC96="Y") * 2 ) +SUMPRODUCT( (X$6:AC$6=2) * (X96:AC96="Y") * 1 ) +SUMPRODUCT( (X$6:AC$6=3) * (X96:AC96="Y") * 1 ) +SUMPRODUCT( (X$6:AC$6=4) * (X96:AC96="N") * 1 ) +SUMPRODUCT( (X$6:AC$6=5) * (X96:AC96="N") * 2 ))</f>
        <v>0</v>
      </c>
      <c r="BZ96" s="3">
        <f>COUNTA(M96:N96)+COUNTA(X96:AC96)</f>
        <v>8</v>
      </c>
      <c r="CA96" s="3">
        <f xml:space="preserve"> 5 * (SUMPRODUCT( (O$6:R$6=1)*((O96:R96="Y") + (O96:R96="N")) * 2 ) +SUMPRODUCT( (O$6:R$6=2) * ((O96:R96="Y") + (O96:R96="N")) * 1 ) + SUMPRODUCT( (O$6:R$6=3)*((O96:R96="Y")+(O96:R96="N"))*1 ) +SUMPRODUCT( (O$6:R$6=4 ) * ((O96:R96="Y") + (O96:R96="N")) * 1 )+SUMPRODUCT( (O$6:R$6=5) * ((O96:R96="Y")+(O96:R96="N")) * 2 ))
+1*(SUMPRODUCT( (AD$6:AQ$6=1) * ((AD96:AQ96="Y") + (AD96:AQ96="N")) * 2 ) +SUMPRODUCT( (AD$6:AQ$6=2 ) * ((AD96:AQ96="Y") + (AD96:AQ96="N")) * 1 ) +SUMPRODUCT( (AD$6:AQ$6=3) * ((AD96:AQ96="Y") + (AD96:AQ96="N")) * 1 ) +SUMPRODUCT( (AD$6:AQ$6=4) * ((AD96:AQ96="Y") + (AD96:AQ96="N")) * 1 ) + SUMPRODUCT( (AD$6:AQ$6=5) * ((AD96:AQ96="Y") + (AD96:AQ96="N")) * 2 ))</f>
        <v>40</v>
      </c>
      <c r="CB96" s="3">
        <f xml:space="preserve"> 5 * (SUMPRODUCT( (O$6:R$6=1) * (O96:R96="Y") * 2 ) + SUMPRODUCT( (O$6:R$6=2) * (O96:R96="Y") * 1 ) +SUMPRODUCT( (O$6:R$6=3) * (O96:R96="Y") * 1 ) + SUMPRODUCT( (O$6:R$6=4) * (O96:R96="N") * 1 ) +SUMPRODUCT( (O$6:R$6=5) * (O96:R96="N") * 2 ))
+ (SUMPRODUCT( (AD$6:AQ$6=1) * (AD96:AQ96="Y") * 2 ) +SUMPRODUCT( (AD$6:AQ$6=2) * (AD96:AQ96="Y") * 1 ) +SUMPRODUCT( (AD$6:AQ$6=3) * (AD96:AQ96="Y") * 1 ) +SUMPRODUCT( (AD$6:AQ$6=4) * (AD96:AQ96="N") * 1 ) +SUMPRODUCT( (AD$6:AQ$6=5) * (AD96:AQ96="N") * 2 ))</f>
        <v>12</v>
      </c>
      <c r="CC96" s="3">
        <f>COUNTA(O96:R96)+COUNTA(AD96:AQ96)</f>
        <v>18</v>
      </c>
      <c r="CD96" s="3">
        <f>1*(SUMPRODUCT( (AR$6:AY$6=1) * ((AR96:AY96="Y") + (AR96:AY96="N")) * 2 ) +SUMPRODUCT( (AR$6:AY$6=2 ) * ((AR96:AY96="Y") + (AR96:AY96="N")) * 1 ) +SUMPRODUCT( (AR$6:AY$6=3) * ((AR96:AY96="Y") + (AR96:AY96="N")) * 1 ) +SUMPRODUCT( (AR$6:AY$6=4) * ((AR96:AY96="Y") + (AR96:AY96="N")) * 1 ) + SUMPRODUCT( (AR$6:AY$6=5) * ((AR96:AY96="Y") + (AR96:AY96="N")) * 2 ))</f>
        <v>8</v>
      </c>
      <c r="CE96" s="3">
        <f>(SUMPRODUCT( (AR$6:AY$6=1) * (AR96:AY96="Y") * 2 ) +SUMPRODUCT( (AR$6:AY$6=2) * (AR96:AY96="Y") * 1 ) +SUMPRODUCT( (AR$6:AY$6=3) * (AR96:AY96="Y") * 1 ) +SUMPRODUCT( (AR$6:AY$6=4) * (AR96:AY96="N") * 1 ) +SUMPRODUCT( (AR$6:AY$6=5) * (AR96:AY96="N") * 2 ))</f>
        <v>0</v>
      </c>
      <c r="CF96" s="3">
        <f>COUNTA(AR96:AY96)</f>
        <v>8</v>
      </c>
      <c r="CG96" s="3" cm="1">
        <f t="array" ref="CG96">5*(SUMPRODUCT((S$6=1)*((S96="Y")+(S96="N"))*2)+SUMPRODUCT((S$6=2)*((S96="Y")+(S96="N"))*1)+SUMPRODUCT((S$6=3)*((S96="Y")+(S96="N"))*1)+SUMPRODUCT((S$6=4)*((S96="Y")+(S96="N"))*1)+SUMPRODUCT((S$6=5)*((S96="Y")+(S96="N"))*2))+1*(SUMPRODUCT((AZ$6:BI$6=1)*((AZ96:BI96="Y")+(AZ96:BI96="N"))*2)+SUMPRODUCT((AZ$6:BI$6=2)*((AZ96:BI96="Y")+(AZ96:BI96="N"))*1)+SUMPRODUCT((AZ$6:BI$6=3)*((AZ96:BI96="Y")+(AZ96:BI96="N"))*1)+SUMPRODUCT((AZ$6:BI$6=4)*((AZ96:BI96="Y")+(AZ96:BI96="N"))*1)+SUMPRODUCT((AZ$6:BI$6=5)*((AZ96:BI96="Y")+(AZ96:BI96="N"))*2))</f>
        <v>15</v>
      </c>
      <c r="CH96" s="3" cm="1">
        <f t="array" ref="CH96">5*(SUMPRODUCT((S$6=1)*(S96="Y")*2)+SUMPRODUCT((S$6=2)*(S96="Y")*1)+SUMPRODUCT((S$6=3)*(S96="Y")*1)+SUMPRODUCT((S$6=4)*(S96="N")*1)+SUMPRODUCT((S$6=5)*(S96="N")*2))+(SUMPRODUCT((AZ$6:BI$6=1)*(AZ96:BI96="Y")*2)+SUMPRODUCT((AZ$6:BI$6=2)*(AZ96:BI96="Y")*1)+SUMPRODUCT((AZ$6:BI$6=3)*(AZ96:BI96="Y")*1)+SUMPRODUCT((AZ$6:BI$6=4)*(AZ96:BI96="N")*1)+SUMPRODUCT((AZ$6:BI$6=5)*(AZ96:BI96="N")*2))</f>
        <v>0</v>
      </c>
      <c r="CI96" s="3">
        <f>COUNTA(S96)+COUNTA(AZ96:BI96)</f>
        <v>11</v>
      </c>
      <c r="CJ96" s="3" cm="1">
        <f t="array" ref="CJ96">5*(SUMPRODUCT((T$6:V$6=1)*((T96:V96="Y")+(T96:V96="N"))*2)+SUMPRODUCT((T$6:V$6=2)*((T96:V96="Y")+(T96:V96="N"))*1)+SUMPRODUCT((T$6:V$6=3)*((T96:V96="Y")+(T96:V96="N"))*1)+SUMPRODUCT((T$6:V$6=4)*((T96:V96="Y")+(T96:V96="N"))*1)+SUMPRODUCT((T$6:V$6=5)*((T96:V96="Y")+(T96:V96="N"))*2))+1*(SUMPRODUCT((BJ$6:BQ$6=1)*((BJ96:BQ96="Y")+(BJ96:BQ96="N"))*2)+SUMPRODUCT((BJ$6:BQ$6=2)*((BJ96:BQ96="Y")+(BJ96:BQ96="N"))*1)+SUMPRODUCT((BJ$6:BQ$6=3)*((BJ96:BQ96="Y")+(BJ96:BQ96="N"))*1)+SUMPRODUCT((BJ$6:BQ$6=4)*((BJ96:BQ96="Y")+(BJ96:BQ96="N"))*1)+SUMPRODUCT((BJ$6:BQ$6=5)*((BJ96:BQ96="Y")+(BJ96:BQ96="N"))*2))</f>
        <v>24</v>
      </c>
      <c r="CK96" s="3" cm="1">
        <f t="array" ref="CK96">5*(SUMPRODUCT((T$6:V$6=1)*(T96:V96="Y")*2)+SUMPRODUCT((T$6:V$6=2)*(T96:V96="Y")*1)+SUMPRODUCT((T$6:V$6=3)*(T96:V96="Y")*1)+SUMPRODUCT((T$6:V$6=4)*(T96:V96="N")*1)+SUMPRODUCT((T$6:V$6=5)*(T96:V96="N")*2))+(SUMPRODUCT((BJ$6:BQ$6=1)*(BJ96:BQ96="Y")*2)+SUMPRODUCT((BJ$6:BQ$6=2)*(BJ96:BQ96="Y")*1)+SUMPRODUCT((BJ$6:BQ$6=3)*(BJ96:BQ96="Y")*1)+SUMPRODUCT((BJ$6:BQ$6=4)*(BJ96:BQ96="N")*1)+SUMPRODUCT((BJ$6:BQ$6=5)*(BJ96:BQ96="N")*2))</f>
        <v>1</v>
      </c>
      <c r="CL96" s="3">
        <f t="shared" si="15"/>
        <v>11</v>
      </c>
      <c r="CM96" s="19" t="e">
        <f>SUM(COUNTIF(M96, $H$128)*$H$137)+(COUNTIF(M96, $H$129)*$H$137)+(COUNTIF(#REF!, $H$128)*$H$135)+(COUNTIF(#REF!, $H$129)*$H$135)</f>
        <v>#REF!</v>
      </c>
      <c r="CN96" s="19" t="e">
        <f>SUM(COUNTIF(M96, $H$128)*$H$137)+(COUNTIF(#REF!, $H$128)*$H$135)</f>
        <v>#REF!</v>
      </c>
      <c r="CO96" s="19">
        <f>COUNTA(M96)+COUNTA(#REF!)</f>
        <v>2</v>
      </c>
      <c r="CP96" s="19" t="e">
        <f>SUM(COUNTIF(M96, $H$128)*$H$137)+(COUNTIF(M96, $H$129)*$H$137)+(COUNTIF(#REF!, $H$128)*$H$135)+(COUNTIF(#REF!, $H$129)*$H$135)</f>
        <v>#REF!</v>
      </c>
      <c r="CQ96" s="19" t="e">
        <f>SUM(COUNTIF(M96, $H$128)*$H$137)+(COUNTIF(#REF!, $H$128)*$H$135)</f>
        <v>#REF!</v>
      </c>
      <c r="CR96" s="19">
        <f>COUNTA(M96)+COUNTA(#REF!)</f>
        <v>2</v>
      </c>
    </row>
    <row r="97" spans="1:96" ht="15.75" customHeight="1" thickBot="1" x14ac:dyDescent="0.25">
      <c r="A97" s="14">
        <f t="shared" si="10"/>
        <v>9.6153846153846168</v>
      </c>
      <c r="B97" s="14">
        <f t="shared" si="16"/>
        <v>0</v>
      </c>
      <c r="C97" s="14">
        <f t="shared" si="17"/>
        <v>25</v>
      </c>
      <c r="D97" s="14">
        <f t="shared" si="18"/>
        <v>0</v>
      </c>
      <c r="E97" s="14">
        <f t="shared" si="12"/>
        <v>0</v>
      </c>
      <c r="F97" s="14">
        <f t="shared" si="13"/>
        <v>0</v>
      </c>
      <c r="G97" s="14"/>
      <c r="H97" s="3" t="s">
        <v>41</v>
      </c>
      <c r="I97" s="3" t="s">
        <v>253</v>
      </c>
      <c r="J97" s="3" t="s">
        <v>254</v>
      </c>
      <c r="K97" s="17" t="s">
        <v>218</v>
      </c>
      <c r="L97" s="18" t="s">
        <v>176</v>
      </c>
      <c r="M97" s="3" t="s">
        <v>71</v>
      </c>
      <c r="N97" s="3" t="s">
        <v>71</v>
      </c>
      <c r="O97" s="3" t="s">
        <v>71</v>
      </c>
      <c r="P97" s="3" t="s">
        <v>71</v>
      </c>
      <c r="Q97" s="3" t="s">
        <v>71</v>
      </c>
      <c r="R97" s="3" t="s">
        <v>71</v>
      </c>
      <c r="S97" s="3" t="s">
        <v>71</v>
      </c>
      <c r="T97" s="3" t="s">
        <v>71</v>
      </c>
      <c r="U97" s="3" t="s">
        <v>71</v>
      </c>
      <c r="V97" s="3" t="s">
        <v>71</v>
      </c>
      <c r="W97" s="3" t="s">
        <v>71</v>
      </c>
      <c r="X97" s="3" t="s">
        <v>71</v>
      </c>
      <c r="Y97" s="3" t="s">
        <v>71</v>
      </c>
      <c r="Z97" s="3" t="s">
        <v>71</v>
      </c>
      <c r="AA97" s="3" t="s">
        <v>71</v>
      </c>
      <c r="AB97" s="3" t="s">
        <v>71</v>
      </c>
      <c r="AC97" s="3" t="s">
        <v>71</v>
      </c>
      <c r="AD97" s="3" t="s">
        <v>71</v>
      </c>
      <c r="AE97" s="3" t="s">
        <v>71</v>
      </c>
      <c r="AF97" s="3" t="s">
        <v>71</v>
      </c>
      <c r="AG97" s="3" t="s">
        <v>71</v>
      </c>
      <c r="AH97" s="3" t="s">
        <v>71</v>
      </c>
      <c r="AI97" s="3" t="s">
        <v>71</v>
      </c>
      <c r="AJ97" s="3" t="s">
        <v>71</v>
      </c>
      <c r="AK97" s="3" t="s">
        <v>71</v>
      </c>
      <c r="AL97" s="3" t="s">
        <v>71</v>
      </c>
      <c r="AM97" s="3" t="s">
        <v>71</v>
      </c>
      <c r="AN97" s="3" t="s">
        <v>71</v>
      </c>
      <c r="AO97" s="3" t="s">
        <v>71</v>
      </c>
      <c r="AP97" s="3" t="s">
        <v>71</v>
      </c>
      <c r="AQ97" s="3" t="s">
        <v>71</v>
      </c>
      <c r="AR97" s="3" t="s">
        <v>71</v>
      </c>
      <c r="AS97" s="3" t="s">
        <v>71</v>
      </c>
      <c r="AT97" s="3" t="s">
        <v>71</v>
      </c>
      <c r="AU97" s="3" t="s">
        <v>71</v>
      </c>
      <c r="AV97" s="3" t="s">
        <v>71</v>
      </c>
      <c r="AW97" s="3" t="s">
        <v>71</v>
      </c>
      <c r="AX97" s="3" t="s">
        <v>71</v>
      </c>
      <c r="AY97" s="3" t="s">
        <v>71</v>
      </c>
      <c r="AZ97" s="3" t="s">
        <v>71</v>
      </c>
      <c r="BA97" s="3" t="s">
        <v>71</v>
      </c>
      <c r="BB97" s="3" t="s">
        <v>71</v>
      </c>
      <c r="BC97" s="3" t="s">
        <v>71</v>
      </c>
      <c r="BD97" s="3" t="s">
        <v>71</v>
      </c>
      <c r="BE97" s="3" t="s">
        <v>71</v>
      </c>
      <c r="BF97" s="3" t="s">
        <v>71</v>
      </c>
      <c r="BG97" s="3" t="s">
        <v>71</v>
      </c>
      <c r="BH97" s="3" t="s">
        <v>71</v>
      </c>
      <c r="BI97" s="3" t="s">
        <v>71</v>
      </c>
      <c r="BJ97" s="3" t="s">
        <v>71</v>
      </c>
      <c r="BK97" s="3" t="s">
        <v>71</v>
      </c>
      <c r="BL97" s="3" t="s">
        <v>71</v>
      </c>
      <c r="BM97" s="3" t="s">
        <v>71</v>
      </c>
      <c r="BN97" s="3" t="s">
        <v>71</v>
      </c>
      <c r="BO97" s="3" t="s">
        <v>71</v>
      </c>
      <c r="BP97" s="3" t="s">
        <v>71</v>
      </c>
      <c r="BQ97" s="3" t="s">
        <v>71</v>
      </c>
      <c r="BR97" s="3" t="s">
        <v>71</v>
      </c>
      <c r="BS97" s="3" cm="1">
        <f t="array" ref="BS97" xml:space="preserve"> 5 * (SUMPRODUCT( (M$6:V$6=1)*((M97:V97="Y") + (M97:V97="N")) * 2 ) +SUMPRODUCT( (M$6:V$6=2) * ((M97:V97="Y") + (M97:V97="N")) * 1 ) + SUMPRODUCT( (M$6:V$6=3)*((M97:V97="Y")+(M97:V97="N"))*1 ) +SUMPRODUCT( (M$6:V$6=4 ) * ((M97:V97="Y") + (M97:V97="N")) * 1 )+SUMPRODUCT( (M$6:V$6=5) * ((M97:V97="Y")+(M97:V97="N")) * 2 ))+1*(SUMPRODUCT( (X$6:BQ$6=1) * ((X97:BQ97="Y") + (X97:BQ97="N")) * 2 ) +SUMPRODUCT( (X$6:BQ$6=2 ) * ((X97:BQ97="Y") + (X97:BQ97="N")) * 1 ) +SUMPRODUCT( (X$6:BQ$6=3) * ((X97:BQ97="Y") + (X97:BQ97="N")) * 1 ) +SUMPRODUCT( (X$6:BQ$6=4) * ((X97:BQ97="Y") + (X97:BQ97="N")) * 1 ) + SUMPRODUCT( (X$6:BQ$6=5) * ((X97:BQ97="Y") + (X97:BQ97="N")) * 2 ))</f>
        <v>104</v>
      </c>
      <c r="BT97" s="3" cm="1">
        <f t="array" ref="BT97" xml:space="preserve"> 5 * (SUMPRODUCT( (M$6:V$6=1) * (M97:V97="Y") * 2 ) + SUMPRODUCT( (M$6:V$6=2) * (M97:V97="Y") * 1 ) +SUMPRODUCT( (M$6:V$6=3) * (M97:V97="Y") * 1 ) + SUMPRODUCT( (M$6:V$6=4) * (M97:V97="N") * 1 ) +SUMPRODUCT( (M$6:V$6=5) * (M97:V97="N") * 2 ))
+ (SUMPRODUCT( (X$6:BQ$6=1) * (X97:BQ97="Y") * 2 ) +SUMPRODUCT( (X$6:BQ$6=2) * (X97:BQ97="Y") * 1 ) +SUMPRODUCT( (X$6:BQ$6=3) * (X97:BQ97="Y") * 1 ) +SUMPRODUCT( (X$6:BQ$6=4) * (X97:BQ97="N") * 1 ) +SUMPRODUCT( (X$6:BQ$6=5) * (X97:BQ97="N") * 2 ))</f>
        <v>10</v>
      </c>
      <c r="BU97" s="3">
        <f t="shared" si="14"/>
        <v>0</v>
      </c>
      <c r="BV97" s="3">
        <f t="shared" si="11"/>
        <v>1</v>
      </c>
      <c r="BX97" s="3">
        <f xml:space="preserve"> 5 * (SUMPRODUCT( (M$6:N$6=1)*((M97:N97="Y") + (M97:N97="N")) * 2 ) +SUMPRODUCT( (M$6:N$6=2) * ((M97:N97="Y") + (M97:N97="N")) * 1 ) + SUMPRODUCT( (M$6:N$6=3)*((M97:N97="Y")+(M97:N97="N"))*1 ) +SUMPRODUCT( (M$6:N$6=4 ) * ((M97:N97="Y") + (M97:N97="N")) * 1 )+SUMPRODUCT( (M$6:N$6=5) * ((M97:N97="Y")+(M97:N97="N")) * 2 ))+1*(SUMPRODUCT( (X$6:AC$6=1) * ((X97:AC97="Y") + (X97:AC97="N")) * 2 ) +SUMPRODUCT( (X$6:AC$6=2 ) * ((X97:AC97="Y") + (X97:AC97="N")) * 1 ) +SUMPRODUCT( (X$6:AC$6=3) * ((X97:AC97="Y") + (X97:AC97="N")) * 1 ) +SUMPRODUCT( (X$6:AC$6=4) * ((X97:AC97="Y") + (X97:AC97="N")) * 1 ) + SUMPRODUCT( (X$6:AC$6=5) * ((X97:AC97="Y") + (X97:AC97="N")) * 2 ))</f>
        <v>17</v>
      </c>
      <c r="BY97" s="3">
        <f xml:space="preserve"> 5 * (SUMPRODUCT( (M$6:N$6=1) * (M97:N97="Y") * 2 ) + SUMPRODUCT( (M$6:N$6=2) * (M97:N97="Y") * 1 ) +SUMPRODUCT( (M$6:N$6=3) * (M97:N97="Y") * 1 ) + SUMPRODUCT( (M$6:N$6=4) * (M97:N97="N") * 1 ) +SUMPRODUCT( (M$6:N$6=5) * (M97:N97="N") * 2 ))
+ (SUMPRODUCT( (X$6:AC$6=1) * (X97:AC97="Y") * 2 ) +SUMPRODUCT( (X$6:AC$6=2) * (X97:AC97="Y") * 1 ) +SUMPRODUCT( (X$6:AC$6=3) * (X97:AC97="Y") * 1 ) +SUMPRODUCT( (X$6:AC$6=4) * (X97:AC97="N") * 1 ) +SUMPRODUCT( (X$6:AC$6=5) * (X97:AC97="N") * 2 ))</f>
        <v>0</v>
      </c>
      <c r="BZ97" s="3">
        <f>COUNTA(M97:N97)+COUNTA(X97:AC97)</f>
        <v>8</v>
      </c>
      <c r="CA97" s="3">
        <f xml:space="preserve"> 5 * (SUMPRODUCT( (O$6:R$6=1)*((O97:R97="Y") + (O97:R97="N")) * 2 ) +SUMPRODUCT( (O$6:R$6=2) * ((O97:R97="Y") + (O97:R97="N")) * 1 ) + SUMPRODUCT( (O$6:R$6=3)*((O97:R97="Y")+(O97:R97="N"))*1 ) +SUMPRODUCT( (O$6:R$6=4 ) * ((O97:R97="Y") + (O97:R97="N")) * 1 )+SUMPRODUCT( (O$6:R$6=5) * ((O97:R97="Y")+(O97:R97="N")) * 2 ))
+1*(SUMPRODUCT( (AD$6:AQ$6=1) * ((AD97:AQ97="Y") + (AD97:AQ97="N")) * 2 ) +SUMPRODUCT( (AD$6:AQ$6=2 ) * ((AD97:AQ97="Y") + (AD97:AQ97="N")) * 1 ) +SUMPRODUCT( (AD$6:AQ$6=3) * ((AD97:AQ97="Y") + (AD97:AQ97="N")) * 1 ) +SUMPRODUCT( (AD$6:AQ$6=4) * ((AD97:AQ97="Y") + (AD97:AQ97="N")) * 1 ) + SUMPRODUCT( (AD$6:AQ$6=5) * ((AD97:AQ97="Y") + (AD97:AQ97="N")) * 2 ))</f>
        <v>40</v>
      </c>
      <c r="CB97" s="3">
        <f xml:space="preserve"> 5 * (SUMPRODUCT( (O$6:R$6=1) * (O97:R97="Y") * 2 ) + SUMPRODUCT( (O$6:R$6=2) * (O97:R97="Y") * 1 ) +SUMPRODUCT( (O$6:R$6=3) * (O97:R97="Y") * 1 ) + SUMPRODUCT( (O$6:R$6=4) * (O97:R97="N") * 1 ) +SUMPRODUCT( (O$6:R$6=5) * (O97:R97="N") * 2 ))
+ (SUMPRODUCT( (AD$6:AQ$6=1) * (AD97:AQ97="Y") * 2 ) +SUMPRODUCT( (AD$6:AQ$6=2) * (AD97:AQ97="Y") * 1 ) +SUMPRODUCT( (AD$6:AQ$6=3) * (AD97:AQ97="Y") * 1 ) +SUMPRODUCT( (AD$6:AQ$6=4) * (AD97:AQ97="N") * 1 ) +SUMPRODUCT( (AD$6:AQ$6=5) * (AD97:AQ97="N") * 2 ))</f>
        <v>10</v>
      </c>
      <c r="CC97" s="3">
        <f>COUNTA(O97:R97)+COUNTA(AD97:AQ97)</f>
        <v>18</v>
      </c>
      <c r="CD97" s="3">
        <f>1*(SUMPRODUCT( (AR$6:AY$6=1) * ((AR97:AY97="Y") + (AR97:AY97="N")) * 2 ) +SUMPRODUCT( (AR$6:AY$6=2 ) * ((AR97:AY97="Y") + (AR97:AY97="N")) * 1 ) +SUMPRODUCT( (AR$6:AY$6=3) * ((AR97:AY97="Y") + (AR97:AY97="N")) * 1 ) +SUMPRODUCT( (AR$6:AY$6=4) * ((AR97:AY97="Y") + (AR97:AY97="N")) * 1 ) + SUMPRODUCT( (AR$6:AY$6=5) * ((AR97:AY97="Y") + (AR97:AY97="N")) * 2 ))</f>
        <v>8</v>
      </c>
      <c r="CE97" s="3">
        <f>(SUMPRODUCT( (AR$6:AY$6=1) * (AR97:AY97="Y") * 2 ) +SUMPRODUCT( (AR$6:AY$6=2) * (AR97:AY97="Y") * 1 ) +SUMPRODUCT( (AR$6:AY$6=3) * (AR97:AY97="Y") * 1 ) +SUMPRODUCT( (AR$6:AY$6=4) * (AR97:AY97="N") * 1 ) +SUMPRODUCT( (AR$6:AY$6=5) * (AR97:AY97="N") * 2 ))</f>
        <v>0</v>
      </c>
      <c r="CF97" s="3">
        <f>COUNTA(AR97:AY97)</f>
        <v>8</v>
      </c>
      <c r="CG97" s="3" cm="1">
        <f t="array" ref="CG97">5*(SUMPRODUCT((S$6=1)*((S97="Y")+(S97="N"))*2)+SUMPRODUCT((S$6=2)*((S97="Y")+(S97="N"))*1)+SUMPRODUCT((S$6=3)*((S97="Y")+(S97="N"))*1)+SUMPRODUCT((S$6=4)*((S97="Y")+(S97="N"))*1)+SUMPRODUCT((S$6=5)*((S97="Y")+(S97="N"))*2))+1*(SUMPRODUCT((AZ$6:BI$6=1)*((AZ97:BI97="Y")+(AZ97:BI97="N"))*2)+SUMPRODUCT((AZ$6:BI$6=2)*((AZ97:BI97="Y")+(AZ97:BI97="N"))*1)+SUMPRODUCT((AZ$6:BI$6=3)*((AZ97:BI97="Y")+(AZ97:BI97="N"))*1)+SUMPRODUCT((AZ$6:BI$6=4)*((AZ97:BI97="Y")+(AZ97:BI97="N"))*1)+SUMPRODUCT((AZ$6:BI$6=5)*((AZ97:BI97="Y")+(AZ97:BI97="N"))*2))</f>
        <v>15</v>
      </c>
      <c r="CH97" s="3" cm="1">
        <f t="array" ref="CH97">5*(SUMPRODUCT((S$6=1)*(S97="Y")*2)+SUMPRODUCT((S$6=2)*(S97="Y")*1)+SUMPRODUCT((S$6=3)*(S97="Y")*1)+SUMPRODUCT((S$6=4)*(S97="N")*1)+SUMPRODUCT((S$6=5)*(S97="N")*2))+(SUMPRODUCT((AZ$6:BI$6=1)*(AZ97:BI97="Y")*2)+SUMPRODUCT((AZ$6:BI$6=2)*(AZ97:BI97="Y")*1)+SUMPRODUCT((AZ$6:BI$6=3)*(AZ97:BI97="Y")*1)+SUMPRODUCT((AZ$6:BI$6=4)*(AZ97:BI97="N")*1)+SUMPRODUCT((AZ$6:BI$6=5)*(AZ97:BI97="N")*2))</f>
        <v>0</v>
      </c>
      <c r="CI97" s="3">
        <f>COUNTA(S97)+COUNTA(AZ97:BI97)</f>
        <v>11</v>
      </c>
      <c r="CJ97" s="3" cm="1">
        <f t="array" ref="CJ97">5*(SUMPRODUCT((T$6:V$6=1)*((T97:V97="Y")+(T97:V97="N"))*2)+SUMPRODUCT((T$6:V$6=2)*((T97:V97="Y")+(T97:V97="N"))*1)+SUMPRODUCT((T$6:V$6=3)*((T97:V97="Y")+(T97:V97="N"))*1)+SUMPRODUCT((T$6:V$6=4)*((T97:V97="Y")+(T97:V97="N"))*1)+SUMPRODUCT((T$6:V$6=5)*((T97:V97="Y")+(T97:V97="N"))*2))+1*(SUMPRODUCT((BJ$6:BQ$6=1)*((BJ97:BQ97="Y")+(BJ97:BQ97="N"))*2)+SUMPRODUCT((BJ$6:BQ$6=2)*((BJ97:BQ97="Y")+(BJ97:BQ97="N"))*1)+SUMPRODUCT((BJ$6:BQ$6=3)*((BJ97:BQ97="Y")+(BJ97:BQ97="N"))*1)+SUMPRODUCT((BJ$6:BQ$6=4)*((BJ97:BQ97="Y")+(BJ97:BQ97="N"))*1)+SUMPRODUCT((BJ$6:BQ$6=5)*((BJ97:BQ97="Y")+(BJ97:BQ97="N"))*2))</f>
        <v>24</v>
      </c>
      <c r="CK97" s="3" cm="1">
        <f t="array" ref="CK97">5*(SUMPRODUCT((T$6:V$6=1)*(T97:V97="Y")*2)+SUMPRODUCT((T$6:V$6=2)*(T97:V97="Y")*1)+SUMPRODUCT((T$6:V$6=3)*(T97:V97="Y")*1)+SUMPRODUCT((T$6:V$6=4)*(T97:V97="N")*1)+SUMPRODUCT((T$6:V$6=5)*(T97:V97="N")*2))+(SUMPRODUCT((BJ$6:BQ$6=1)*(BJ97:BQ97="Y")*2)+SUMPRODUCT((BJ$6:BQ$6=2)*(BJ97:BQ97="Y")*1)+SUMPRODUCT((BJ$6:BQ$6=3)*(BJ97:BQ97="Y")*1)+SUMPRODUCT((BJ$6:BQ$6=4)*(BJ97:BQ97="N")*1)+SUMPRODUCT((BJ$6:BQ$6=5)*(BJ97:BQ97="N")*2))</f>
        <v>0</v>
      </c>
      <c r="CL97" s="3">
        <f t="shared" si="15"/>
        <v>11</v>
      </c>
      <c r="CM97" s="19" t="e">
        <f>SUM(COUNTIF(M97, $H$128)*$H$137)+(COUNTIF(M97, $H$129)*$H$137)+(COUNTIF(#REF!, $H$128)*$H$135)+(COUNTIF(#REF!, $H$129)*$H$135)</f>
        <v>#REF!</v>
      </c>
      <c r="CN97" s="19" t="e">
        <f>SUM(COUNTIF(M97, $H$128)*$H$137)+(COUNTIF(#REF!, $H$128)*$H$135)</f>
        <v>#REF!</v>
      </c>
      <c r="CO97" s="19">
        <f>COUNTA(M97)+COUNTA(#REF!)</f>
        <v>2</v>
      </c>
      <c r="CP97" s="19" t="e">
        <f>SUM(COUNTIF(M97, $H$128)*$H$137)+(COUNTIF(M97, $H$129)*$H$137)+(COUNTIF(#REF!, $H$128)*$H$135)+(COUNTIF(#REF!, $H$129)*$H$135)</f>
        <v>#REF!</v>
      </c>
      <c r="CQ97" s="19" t="e">
        <f>SUM(COUNTIF(M97, $H$128)*$H$137)+(COUNTIF(#REF!, $H$128)*$H$135)</f>
        <v>#REF!</v>
      </c>
      <c r="CR97" s="19">
        <f>COUNTA(M97)+COUNTA(#REF!)</f>
        <v>2</v>
      </c>
    </row>
    <row r="98" spans="1:96" ht="15.75" customHeight="1" thickBot="1" x14ac:dyDescent="0.25">
      <c r="A98" s="14">
        <f t="shared" si="10"/>
        <v>11.881188118811881</v>
      </c>
      <c r="B98" s="14">
        <f t="shared" si="16"/>
        <v>0</v>
      </c>
      <c r="C98" s="14">
        <f t="shared" si="17"/>
        <v>30.76923076923077</v>
      </c>
      <c r="D98" s="14">
        <f t="shared" si="18"/>
        <v>0</v>
      </c>
      <c r="E98" s="14">
        <f t="shared" si="12"/>
        <v>0</v>
      </c>
      <c r="F98" s="14">
        <f t="shared" si="13"/>
        <v>0</v>
      </c>
      <c r="G98" s="14"/>
      <c r="H98" s="3" t="s">
        <v>41</v>
      </c>
      <c r="I98" s="3" t="s">
        <v>255</v>
      </c>
      <c r="J98" s="3" t="s">
        <v>256</v>
      </c>
      <c r="K98" s="17" t="s">
        <v>244</v>
      </c>
      <c r="L98" s="18" t="s">
        <v>176</v>
      </c>
      <c r="M98" s="3" t="s">
        <v>71</v>
      </c>
      <c r="N98" s="3" t="s">
        <v>71</v>
      </c>
      <c r="O98" s="3" t="s">
        <v>71</v>
      </c>
      <c r="P98" s="3" t="s">
        <v>71</v>
      </c>
      <c r="Q98" s="3" t="s">
        <v>71</v>
      </c>
      <c r="R98" s="3" t="s">
        <v>71</v>
      </c>
      <c r="S98" s="3" t="s">
        <v>71</v>
      </c>
      <c r="T98" s="3" t="s">
        <v>71</v>
      </c>
      <c r="U98" s="3" t="s">
        <v>71</v>
      </c>
      <c r="V98" s="3" t="s">
        <v>71</v>
      </c>
      <c r="W98" s="3" t="s">
        <v>71</v>
      </c>
      <c r="X98" s="3" t="s">
        <v>71</v>
      </c>
      <c r="Y98" s="3" t="s">
        <v>71</v>
      </c>
      <c r="Z98" s="3" t="s">
        <v>71</v>
      </c>
      <c r="AA98" s="3" t="s">
        <v>71</v>
      </c>
      <c r="AB98" s="3" t="s">
        <v>71</v>
      </c>
      <c r="AC98" s="3" t="s">
        <v>71</v>
      </c>
      <c r="AD98" s="3" t="s">
        <v>71</v>
      </c>
      <c r="AE98" s="3" t="s">
        <v>46</v>
      </c>
      <c r="AF98" s="3" t="s">
        <v>71</v>
      </c>
      <c r="AG98" s="3" t="s">
        <v>71</v>
      </c>
      <c r="AH98" s="3" t="s">
        <v>46</v>
      </c>
      <c r="AI98" s="3" t="s">
        <v>71</v>
      </c>
      <c r="AJ98" s="3" t="s">
        <v>71</v>
      </c>
      <c r="AK98" s="3" t="s">
        <v>71</v>
      </c>
      <c r="AL98" s="3" t="s">
        <v>71</v>
      </c>
      <c r="AM98" s="3" t="s">
        <v>71</v>
      </c>
      <c r="AN98" s="3" t="s">
        <v>58</v>
      </c>
      <c r="AO98" s="3" t="s">
        <v>71</v>
      </c>
      <c r="AP98" s="3" t="s">
        <v>71</v>
      </c>
      <c r="AQ98" s="3" t="s">
        <v>71</v>
      </c>
      <c r="AR98" s="3" t="s">
        <v>71</v>
      </c>
      <c r="AS98" s="3" t="s">
        <v>71</v>
      </c>
      <c r="AT98" s="3" t="s">
        <v>71</v>
      </c>
      <c r="AU98" s="3" t="s">
        <v>71</v>
      </c>
      <c r="AV98" s="3" t="s">
        <v>71</v>
      </c>
      <c r="AW98" s="3" t="s">
        <v>71</v>
      </c>
      <c r="AX98" s="3" t="s">
        <v>71</v>
      </c>
      <c r="AY98" s="3" t="s">
        <v>71</v>
      </c>
      <c r="AZ98" s="3" t="s">
        <v>71</v>
      </c>
      <c r="BA98" s="3" t="s">
        <v>71</v>
      </c>
      <c r="BB98" s="3" t="s">
        <v>71</v>
      </c>
      <c r="BC98" s="3" t="s">
        <v>71</v>
      </c>
      <c r="BD98" s="3" t="s">
        <v>71</v>
      </c>
      <c r="BE98" s="3" t="s">
        <v>71</v>
      </c>
      <c r="BF98" s="3" t="s">
        <v>71</v>
      </c>
      <c r="BG98" s="3" t="s">
        <v>71</v>
      </c>
      <c r="BH98" s="3" t="s">
        <v>58</v>
      </c>
      <c r="BI98" s="3" t="s">
        <v>58</v>
      </c>
      <c r="BJ98" s="3" t="s">
        <v>71</v>
      </c>
      <c r="BK98" s="3" t="s">
        <v>71</v>
      </c>
      <c r="BL98" s="3" t="s">
        <v>71</v>
      </c>
      <c r="BM98" s="3" t="s">
        <v>71</v>
      </c>
      <c r="BN98" s="3" t="s">
        <v>71</v>
      </c>
      <c r="BO98" s="3" t="s">
        <v>71</v>
      </c>
      <c r="BP98" s="3" t="s">
        <v>71</v>
      </c>
      <c r="BQ98" s="3" t="s">
        <v>71</v>
      </c>
      <c r="BR98" s="3" t="s">
        <v>71</v>
      </c>
      <c r="BS98" s="3" cm="1">
        <f t="array" ref="BS98" xml:space="preserve"> 5 * (SUMPRODUCT( (M$6:V$6=1)*((M98:V98="Y") + (M98:V98="N")) * 2 ) +SUMPRODUCT( (M$6:V$6=2) * ((M98:V98="Y") + (M98:V98="N")) * 1 ) + SUMPRODUCT( (M$6:V$6=3)*((M98:V98="Y")+(M98:V98="N"))*1 ) +SUMPRODUCT( (M$6:V$6=4 ) * ((M98:V98="Y") + (M98:V98="N")) * 1 )+SUMPRODUCT( (M$6:V$6=5) * ((M98:V98="Y")+(M98:V98="N")) * 2 ))+1*(SUMPRODUCT( (X$6:BQ$6=1) * ((X98:BQ98="Y") + (X98:BQ98="N")) * 2 ) +SUMPRODUCT( (X$6:BQ$6=2 ) * ((X98:BQ98="Y") + (X98:BQ98="N")) * 1 ) +SUMPRODUCT( (X$6:BQ$6=3) * ((X98:BQ98="Y") + (X98:BQ98="N")) * 1 ) +SUMPRODUCT( (X$6:BQ$6=4) * ((X98:BQ98="Y") + (X98:BQ98="N")) * 1 ) + SUMPRODUCT( (X$6:BQ$6=5) * ((X98:BQ98="Y") + (X98:BQ98="N")) * 2 ))</f>
        <v>101</v>
      </c>
      <c r="BT98" s="3" cm="1">
        <f t="array" ref="BT98" xml:space="preserve"> 5 * (SUMPRODUCT( (M$6:V$6=1) * (M98:V98="Y") * 2 ) + SUMPRODUCT( (M$6:V$6=2) * (M98:V98="Y") * 1 ) +SUMPRODUCT( (M$6:V$6=3) * (M98:V98="Y") * 1 ) + SUMPRODUCT( (M$6:V$6=4) * (M98:V98="N") * 1 ) +SUMPRODUCT( (M$6:V$6=5) * (M98:V98="N") * 2 ))
+ (SUMPRODUCT( (X$6:BQ$6=1) * (X98:BQ98="Y") * 2 ) +SUMPRODUCT( (X$6:BQ$6=2) * (X98:BQ98="Y") * 1 ) +SUMPRODUCT( (X$6:BQ$6=3) * (X98:BQ98="Y") * 1 ) +SUMPRODUCT( (X$6:BQ$6=4) * (X98:BQ98="N") * 1 ) +SUMPRODUCT( (X$6:BQ$6=5) * (X98:BQ98="N") * 2 ))</f>
        <v>12</v>
      </c>
      <c r="BU98" s="3">
        <f t="shared" si="14"/>
        <v>3</v>
      </c>
      <c r="BV98" s="3">
        <f t="shared" si="11"/>
        <v>1</v>
      </c>
      <c r="BX98" s="3">
        <f xml:space="preserve"> 5 * (SUMPRODUCT( (M$6:N$6=1)*((M98:N98="Y") + (M98:N98="N")) * 2 ) +SUMPRODUCT( (M$6:N$6=2) * ((M98:N98="Y") + (M98:N98="N")) * 1 ) + SUMPRODUCT( (M$6:N$6=3)*((M98:N98="Y")+(M98:N98="N"))*1 ) +SUMPRODUCT( (M$6:N$6=4 ) * ((M98:N98="Y") + (M98:N98="N")) * 1 )+SUMPRODUCT( (M$6:N$6=5) * ((M98:N98="Y")+(M98:N98="N")) * 2 ))+1*(SUMPRODUCT( (X$6:AC$6=1) * ((X98:AC98="Y") + (X98:AC98="N")) * 2 ) +SUMPRODUCT( (X$6:AC$6=2 ) * ((X98:AC98="Y") + (X98:AC98="N")) * 1 ) +SUMPRODUCT( (X$6:AC$6=3) * ((X98:AC98="Y") + (X98:AC98="N")) * 1 ) +SUMPRODUCT( (X$6:AC$6=4) * ((X98:AC98="Y") + (X98:AC98="N")) * 1 ) + SUMPRODUCT( (X$6:AC$6=5) * ((X98:AC98="Y") + (X98:AC98="N")) * 2 ))</f>
        <v>17</v>
      </c>
      <c r="BY98" s="3">
        <f xml:space="preserve"> 5 * (SUMPRODUCT( (M$6:N$6=1) * (M98:N98="Y") * 2 ) + SUMPRODUCT( (M$6:N$6=2) * (M98:N98="Y") * 1 ) +SUMPRODUCT( (M$6:N$6=3) * (M98:N98="Y") * 1 ) + SUMPRODUCT( (M$6:N$6=4) * (M98:N98="N") * 1 ) +SUMPRODUCT( (M$6:N$6=5) * (M98:N98="N") * 2 ))
+ (SUMPRODUCT( (X$6:AC$6=1) * (X98:AC98="Y") * 2 ) +SUMPRODUCT( (X$6:AC$6=2) * (X98:AC98="Y") * 1 ) +SUMPRODUCT( (X$6:AC$6=3) * (X98:AC98="Y") * 1 ) +SUMPRODUCT( (X$6:AC$6=4) * (X98:AC98="N") * 1 ) +SUMPRODUCT( (X$6:AC$6=5) * (X98:AC98="N") * 2 ))</f>
        <v>0</v>
      </c>
      <c r="BZ98" s="3">
        <f>COUNTA(M98:N98)+COUNTA(X98:AC98)</f>
        <v>8</v>
      </c>
      <c r="CA98" s="3">
        <f xml:space="preserve"> 5 * (SUMPRODUCT( (O$6:R$6=1)*((O98:R98="Y") + (O98:R98="N")) * 2 ) +SUMPRODUCT( (O$6:R$6=2) * ((O98:R98="Y") + (O98:R98="N")) * 1 ) + SUMPRODUCT( (O$6:R$6=3)*((O98:R98="Y")+(O98:R98="N"))*1 ) +SUMPRODUCT( (O$6:R$6=4 ) * ((O98:R98="Y") + (O98:R98="N")) * 1 )+SUMPRODUCT( (O$6:R$6=5) * ((O98:R98="Y")+(O98:R98="N")) * 2 ))
+1*(SUMPRODUCT( (AD$6:AQ$6=1) * ((AD98:AQ98="Y") + (AD98:AQ98="N")) * 2 ) +SUMPRODUCT( (AD$6:AQ$6=2 ) * ((AD98:AQ98="Y") + (AD98:AQ98="N")) * 1 ) +SUMPRODUCT( (AD$6:AQ$6=3) * ((AD98:AQ98="Y") + (AD98:AQ98="N")) * 1 ) +SUMPRODUCT( (AD$6:AQ$6=4) * ((AD98:AQ98="Y") + (AD98:AQ98="N")) * 1 ) + SUMPRODUCT( (AD$6:AQ$6=5) * ((AD98:AQ98="Y") + (AD98:AQ98="N")) * 2 ))</f>
        <v>39</v>
      </c>
      <c r="CB98" s="3">
        <f xml:space="preserve"> 5 * (SUMPRODUCT( (O$6:R$6=1) * (O98:R98="Y") * 2 ) + SUMPRODUCT( (O$6:R$6=2) * (O98:R98="Y") * 1 ) +SUMPRODUCT( (O$6:R$6=3) * (O98:R98="Y") * 1 ) + SUMPRODUCT( (O$6:R$6=4) * (O98:R98="N") * 1 ) +SUMPRODUCT( (O$6:R$6=5) * (O98:R98="N") * 2 ))
+ (SUMPRODUCT( (AD$6:AQ$6=1) * (AD98:AQ98="Y") * 2 ) +SUMPRODUCT( (AD$6:AQ$6=2) * (AD98:AQ98="Y") * 1 ) +SUMPRODUCT( (AD$6:AQ$6=3) * (AD98:AQ98="Y") * 1 ) +SUMPRODUCT( (AD$6:AQ$6=4) * (AD98:AQ98="N") * 1 ) +SUMPRODUCT( (AD$6:AQ$6=5) * (AD98:AQ98="N") * 2 ))</f>
        <v>12</v>
      </c>
      <c r="CC98" s="3">
        <f>COUNTA(O98:R98)+COUNTA(AD98:AQ98)</f>
        <v>18</v>
      </c>
      <c r="CD98" s="3">
        <f>1*(SUMPRODUCT( (AR$6:AY$6=1) * ((AR98:AY98="Y") + (AR98:AY98="N")) * 2 ) +SUMPRODUCT( (AR$6:AY$6=2 ) * ((AR98:AY98="Y") + (AR98:AY98="N")) * 1 ) +SUMPRODUCT( (AR$6:AY$6=3) * ((AR98:AY98="Y") + (AR98:AY98="N")) * 1 ) +SUMPRODUCT( (AR$6:AY$6=4) * ((AR98:AY98="Y") + (AR98:AY98="N")) * 1 ) + SUMPRODUCT( (AR$6:AY$6=5) * ((AR98:AY98="Y") + (AR98:AY98="N")) * 2 ))</f>
        <v>8</v>
      </c>
      <c r="CE98" s="3">
        <f>(SUMPRODUCT( (AR$6:AY$6=1) * (AR98:AY98="Y") * 2 ) +SUMPRODUCT( (AR$6:AY$6=2) * (AR98:AY98="Y") * 1 ) +SUMPRODUCT( (AR$6:AY$6=3) * (AR98:AY98="Y") * 1 ) +SUMPRODUCT( (AR$6:AY$6=4) * (AR98:AY98="N") * 1 ) +SUMPRODUCT( (AR$6:AY$6=5) * (AR98:AY98="N") * 2 ))</f>
        <v>0</v>
      </c>
      <c r="CF98" s="3">
        <f>COUNTA(AR98:AY98)</f>
        <v>8</v>
      </c>
      <c r="CG98" s="3" cm="1">
        <f t="array" ref="CG98">5*(SUMPRODUCT((S$6=1)*((S98="Y")+(S98="N"))*2)+SUMPRODUCT((S$6=2)*((S98="Y")+(S98="N"))*1)+SUMPRODUCT((S$6=3)*((S98="Y")+(S98="N"))*1)+SUMPRODUCT((S$6=4)*((S98="Y")+(S98="N"))*1)+SUMPRODUCT((S$6=5)*((S98="Y")+(S98="N"))*2))+1*(SUMPRODUCT((AZ$6:BI$6=1)*((AZ98:BI98="Y")+(AZ98:BI98="N"))*2)+SUMPRODUCT((AZ$6:BI$6=2)*((AZ98:BI98="Y")+(AZ98:BI98="N"))*1)+SUMPRODUCT((AZ$6:BI$6=3)*((AZ98:BI98="Y")+(AZ98:BI98="N"))*1)+SUMPRODUCT((AZ$6:BI$6=4)*((AZ98:BI98="Y")+(AZ98:BI98="N"))*1)+SUMPRODUCT((AZ$6:BI$6=5)*((AZ98:BI98="Y")+(AZ98:BI98="N"))*2))</f>
        <v>13</v>
      </c>
      <c r="CH98" s="3" cm="1">
        <f t="array" ref="CH98">5*(SUMPRODUCT((S$6=1)*(S98="Y")*2)+SUMPRODUCT((S$6=2)*(S98="Y")*1)+SUMPRODUCT((S$6=3)*(S98="Y")*1)+SUMPRODUCT((S$6=4)*(S98="N")*1)+SUMPRODUCT((S$6=5)*(S98="N")*2))+(SUMPRODUCT((AZ$6:BI$6=1)*(AZ98:BI98="Y")*2)+SUMPRODUCT((AZ$6:BI$6=2)*(AZ98:BI98="Y")*1)+SUMPRODUCT((AZ$6:BI$6=3)*(AZ98:BI98="Y")*1)+SUMPRODUCT((AZ$6:BI$6=4)*(AZ98:BI98="N")*1)+SUMPRODUCT((AZ$6:BI$6=5)*(AZ98:BI98="N")*2))</f>
        <v>0</v>
      </c>
      <c r="CI98" s="3">
        <f>COUNTA(S98)+COUNTA(AZ98:BI98)</f>
        <v>11</v>
      </c>
      <c r="CJ98" s="3" cm="1">
        <f t="array" ref="CJ98">5*(SUMPRODUCT((T$6:V$6=1)*((T98:V98="Y")+(T98:V98="N"))*2)+SUMPRODUCT((T$6:V$6=2)*((T98:V98="Y")+(T98:V98="N"))*1)+SUMPRODUCT((T$6:V$6=3)*((T98:V98="Y")+(T98:V98="N"))*1)+SUMPRODUCT((T$6:V$6=4)*((T98:V98="Y")+(T98:V98="N"))*1)+SUMPRODUCT((T$6:V$6=5)*((T98:V98="Y")+(T98:V98="N"))*2))+1*(SUMPRODUCT((BJ$6:BQ$6=1)*((BJ98:BQ98="Y")+(BJ98:BQ98="N"))*2)+SUMPRODUCT((BJ$6:BQ$6=2)*((BJ98:BQ98="Y")+(BJ98:BQ98="N"))*1)+SUMPRODUCT((BJ$6:BQ$6=3)*((BJ98:BQ98="Y")+(BJ98:BQ98="N"))*1)+SUMPRODUCT((BJ$6:BQ$6=4)*((BJ98:BQ98="Y")+(BJ98:BQ98="N"))*1)+SUMPRODUCT((BJ$6:BQ$6=5)*((BJ98:BQ98="Y")+(BJ98:BQ98="N"))*2))</f>
        <v>24</v>
      </c>
      <c r="CK98" s="3" cm="1">
        <f t="array" ref="CK98">5*(SUMPRODUCT((T$6:V$6=1)*(T98:V98="Y")*2)+SUMPRODUCT((T$6:V$6=2)*(T98:V98="Y")*1)+SUMPRODUCT((T$6:V$6=3)*(T98:V98="Y")*1)+SUMPRODUCT((T$6:V$6=4)*(T98:V98="N")*1)+SUMPRODUCT((T$6:V$6=5)*(T98:V98="N")*2))+(SUMPRODUCT((BJ$6:BQ$6=1)*(BJ98:BQ98="Y")*2)+SUMPRODUCT((BJ$6:BQ$6=2)*(BJ98:BQ98="Y")*1)+SUMPRODUCT((BJ$6:BQ$6=3)*(BJ98:BQ98="Y")*1)+SUMPRODUCT((BJ$6:BQ$6=4)*(BJ98:BQ98="N")*1)+SUMPRODUCT((BJ$6:BQ$6=5)*(BJ98:BQ98="N")*2))</f>
        <v>0</v>
      </c>
      <c r="CL98" s="3">
        <f t="shared" si="15"/>
        <v>11</v>
      </c>
      <c r="CM98" s="19" t="e">
        <f>SUM(COUNTIF(M98, $H$128)*$H$137)+(COUNTIF(M98, $H$129)*$H$137)+(COUNTIF(#REF!, $H$128)*$H$135)+(COUNTIF(#REF!, $H$129)*$H$135)</f>
        <v>#REF!</v>
      </c>
      <c r="CN98" s="19" t="e">
        <f>SUM(COUNTIF(M98, $H$128)*$H$137)+(COUNTIF(#REF!, $H$128)*$H$135)</f>
        <v>#REF!</v>
      </c>
      <c r="CO98" s="19">
        <f>COUNTA(M98)+COUNTA(#REF!)</f>
        <v>2</v>
      </c>
      <c r="CP98" s="19" t="e">
        <f>SUM(COUNTIF(M98, $H$128)*$H$137)+(COUNTIF(M98, $H$129)*$H$137)+(COUNTIF(#REF!, $H$128)*$H$135)+(COUNTIF(#REF!, $H$129)*$H$135)</f>
        <v>#REF!</v>
      </c>
      <c r="CQ98" s="19" t="e">
        <f>SUM(COUNTIF(M98, $H$128)*$H$137)+(COUNTIF(#REF!, $H$128)*$H$135)</f>
        <v>#REF!</v>
      </c>
      <c r="CR98" s="19">
        <f>COUNTA(M98)+COUNTA(#REF!)</f>
        <v>2</v>
      </c>
    </row>
    <row r="99" spans="1:96" ht="15.75" customHeight="1" thickBot="1" x14ac:dyDescent="0.25">
      <c r="A99" s="14">
        <f t="shared" si="10"/>
        <v>9.6153846153846168</v>
      </c>
      <c r="B99" s="14">
        <f t="shared" si="16"/>
        <v>0</v>
      </c>
      <c r="C99" s="14">
        <f t="shared" si="17"/>
        <v>25</v>
      </c>
      <c r="D99" s="14">
        <f t="shared" si="18"/>
        <v>0</v>
      </c>
      <c r="E99" s="14">
        <f t="shared" si="12"/>
        <v>0</v>
      </c>
      <c r="F99" s="14">
        <f t="shared" si="13"/>
        <v>0</v>
      </c>
      <c r="G99" s="14"/>
      <c r="H99" s="3" t="s">
        <v>41</v>
      </c>
      <c r="I99" s="3" t="s">
        <v>257</v>
      </c>
      <c r="J99" s="3" t="s">
        <v>258</v>
      </c>
      <c r="K99" s="17" t="s">
        <v>207</v>
      </c>
      <c r="L99" s="18" t="s">
        <v>176</v>
      </c>
      <c r="M99" s="3" t="s">
        <v>71</v>
      </c>
      <c r="N99" s="3" t="s">
        <v>71</v>
      </c>
      <c r="O99" s="3" t="s">
        <v>71</v>
      </c>
      <c r="P99" s="3" t="s">
        <v>71</v>
      </c>
      <c r="Q99" s="3" t="s">
        <v>71</v>
      </c>
      <c r="R99" s="3" t="s">
        <v>71</v>
      </c>
      <c r="S99" s="3" t="s">
        <v>71</v>
      </c>
      <c r="T99" s="3" t="s">
        <v>71</v>
      </c>
      <c r="U99" s="3" t="s">
        <v>71</v>
      </c>
      <c r="V99" s="3" t="s">
        <v>71</v>
      </c>
      <c r="W99" s="3" t="s">
        <v>71</v>
      </c>
      <c r="X99" s="3" t="s">
        <v>71</v>
      </c>
      <c r="Y99" s="3" t="s">
        <v>71</v>
      </c>
      <c r="Z99" s="3" t="s">
        <v>71</v>
      </c>
      <c r="AA99" s="3" t="s">
        <v>71</v>
      </c>
      <c r="AB99" s="3" t="s">
        <v>71</v>
      </c>
      <c r="AC99" s="3" t="s">
        <v>71</v>
      </c>
      <c r="AD99" s="3" t="s">
        <v>71</v>
      </c>
      <c r="AE99" s="3" t="s">
        <v>71</v>
      </c>
      <c r="AF99" s="3" t="s">
        <v>71</v>
      </c>
      <c r="AG99" s="3" t="s">
        <v>71</v>
      </c>
      <c r="AH99" s="3" t="s">
        <v>71</v>
      </c>
      <c r="AI99" s="3" t="s">
        <v>71</v>
      </c>
      <c r="AJ99" s="3" t="s">
        <v>71</v>
      </c>
      <c r="AK99" s="3" t="s">
        <v>71</v>
      </c>
      <c r="AL99" s="3" t="s">
        <v>71</v>
      </c>
      <c r="AM99" s="3" t="s">
        <v>71</v>
      </c>
      <c r="AN99" s="3" t="s">
        <v>71</v>
      </c>
      <c r="AO99" s="3" t="s">
        <v>71</v>
      </c>
      <c r="AP99" s="3" t="s">
        <v>71</v>
      </c>
      <c r="AQ99" s="3" t="s">
        <v>71</v>
      </c>
      <c r="AR99" s="3" t="s">
        <v>71</v>
      </c>
      <c r="AS99" s="3" t="s">
        <v>71</v>
      </c>
      <c r="AT99" s="3" t="s">
        <v>71</v>
      </c>
      <c r="AU99" s="3" t="s">
        <v>71</v>
      </c>
      <c r="AV99" s="3" t="s">
        <v>71</v>
      </c>
      <c r="AW99" s="3" t="s">
        <v>71</v>
      </c>
      <c r="AX99" s="3" t="s">
        <v>71</v>
      </c>
      <c r="AY99" s="3" t="s">
        <v>71</v>
      </c>
      <c r="AZ99" s="3" t="s">
        <v>71</v>
      </c>
      <c r="BA99" s="3" t="s">
        <v>71</v>
      </c>
      <c r="BB99" s="3" t="s">
        <v>71</v>
      </c>
      <c r="BC99" s="3" t="s">
        <v>71</v>
      </c>
      <c r="BD99" s="3" t="s">
        <v>71</v>
      </c>
      <c r="BE99" s="3" t="s">
        <v>71</v>
      </c>
      <c r="BF99" s="3" t="s">
        <v>71</v>
      </c>
      <c r="BG99" s="3" t="s">
        <v>71</v>
      </c>
      <c r="BH99" s="3" t="s">
        <v>71</v>
      </c>
      <c r="BI99" s="3" t="s">
        <v>71</v>
      </c>
      <c r="BJ99" s="3" t="s">
        <v>71</v>
      </c>
      <c r="BK99" s="3" t="s">
        <v>71</v>
      </c>
      <c r="BL99" s="3" t="s">
        <v>71</v>
      </c>
      <c r="BM99" s="3" t="s">
        <v>71</v>
      </c>
      <c r="BN99" s="3" t="s">
        <v>71</v>
      </c>
      <c r="BO99" s="3" t="s">
        <v>71</v>
      </c>
      <c r="BP99" s="3" t="s">
        <v>71</v>
      </c>
      <c r="BQ99" s="3" t="s">
        <v>71</v>
      </c>
      <c r="BR99" s="3" t="s">
        <v>71</v>
      </c>
      <c r="BS99" s="3" cm="1">
        <f t="array" ref="BS99" xml:space="preserve"> 5 * (SUMPRODUCT( (M$6:V$6=1)*((M99:V99="Y") + (M99:V99="N")) * 2 ) +SUMPRODUCT( (M$6:V$6=2) * ((M99:V99="Y") + (M99:V99="N")) * 1 ) + SUMPRODUCT( (M$6:V$6=3)*((M99:V99="Y")+(M99:V99="N"))*1 ) +SUMPRODUCT( (M$6:V$6=4 ) * ((M99:V99="Y") + (M99:V99="N")) * 1 )+SUMPRODUCT( (M$6:V$6=5) * ((M99:V99="Y")+(M99:V99="N")) * 2 ))+1*(SUMPRODUCT( (X$6:BQ$6=1) * ((X99:BQ99="Y") + (X99:BQ99="N")) * 2 ) +SUMPRODUCT( (X$6:BQ$6=2 ) * ((X99:BQ99="Y") + (X99:BQ99="N")) * 1 ) +SUMPRODUCT( (X$6:BQ$6=3) * ((X99:BQ99="Y") + (X99:BQ99="N")) * 1 ) +SUMPRODUCT( (X$6:BQ$6=4) * ((X99:BQ99="Y") + (X99:BQ99="N")) * 1 ) + SUMPRODUCT( (X$6:BQ$6=5) * ((X99:BQ99="Y") + (X99:BQ99="N")) * 2 ))</f>
        <v>104</v>
      </c>
      <c r="BT99" s="3" cm="1">
        <f t="array" ref="BT99" xml:space="preserve"> 5 * (SUMPRODUCT( (M$6:V$6=1) * (M99:V99="Y") * 2 ) + SUMPRODUCT( (M$6:V$6=2) * (M99:V99="Y") * 1 ) +SUMPRODUCT( (M$6:V$6=3) * (M99:V99="Y") * 1 ) + SUMPRODUCT( (M$6:V$6=4) * (M99:V99="N") * 1 ) +SUMPRODUCT( (M$6:V$6=5) * (M99:V99="N") * 2 ))
+ (SUMPRODUCT( (X$6:BQ$6=1) * (X99:BQ99="Y") * 2 ) +SUMPRODUCT( (X$6:BQ$6=2) * (X99:BQ99="Y") * 1 ) +SUMPRODUCT( (X$6:BQ$6=3) * (X99:BQ99="Y") * 1 ) +SUMPRODUCT( (X$6:BQ$6=4) * (X99:BQ99="N") * 1 ) +SUMPRODUCT( (X$6:BQ$6=5) * (X99:BQ99="N") * 2 ))</f>
        <v>10</v>
      </c>
      <c r="BU99" s="3">
        <f t="shared" si="14"/>
        <v>0</v>
      </c>
      <c r="BV99" s="3">
        <f t="shared" si="11"/>
        <v>1</v>
      </c>
      <c r="BX99" s="3">
        <f xml:space="preserve"> 5 * (SUMPRODUCT( (M$6:N$6=1)*((M99:N99="Y") + (M99:N99="N")) * 2 ) +SUMPRODUCT( (M$6:N$6=2) * ((M99:N99="Y") + (M99:N99="N")) * 1 ) + SUMPRODUCT( (M$6:N$6=3)*((M99:N99="Y")+(M99:N99="N"))*1 ) +SUMPRODUCT( (M$6:N$6=4 ) * ((M99:N99="Y") + (M99:N99="N")) * 1 )+SUMPRODUCT( (M$6:N$6=5) * ((M99:N99="Y")+(M99:N99="N")) * 2 ))+1*(SUMPRODUCT( (X$6:AC$6=1) * ((X99:AC99="Y") + (X99:AC99="N")) * 2 ) +SUMPRODUCT( (X$6:AC$6=2 ) * ((X99:AC99="Y") + (X99:AC99="N")) * 1 ) +SUMPRODUCT( (X$6:AC$6=3) * ((X99:AC99="Y") + (X99:AC99="N")) * 1 ) +SUMPRODUCT( (X$6:AC$6=4) * ((X99:AC99="Y") + (X99:AC99="N")) * 1 ) + SUMPRODUCT( (X$6:AC$6=5) * ((X99:AC99="Y") + (X99:AC99="N")) * 2 ))</f>
        <v>17</v>
      </c>
      <c r="BY99" s="3">
        <f xml:space="preserve"> 5 * (SUMPRODUCT( (M$6:N$6=1) * (M99:N99="Y") * 2 ) + SUMPRODUCT( (M$6:N$6=2) * (M99:N99="Y") * 1 ) +SUMPRODUCT( (M$6:N$6=3) * (M99:N99="Y") * 1 ) + SUMPRODUCT( (M$6:N$6=4) * (M99:N99="N") * 1 ) +SUMPRODUCT( (M$6:N$6=5) * (M99:N99="N") * 2 ))
+ (SUMPRODUCT( (X$6:AC$6=1) * (X99:AC99="Y") * 2 ) +SUMPRODUCT( (X$6:AC$6=2) * (X99:AC99="Y") * 1 ) +SUMPRODUCT( (X$6:AC$6=3) * (X99:AC99="Y") * 1 ) +SUMPRODUCT( (X$6:AC$6=4) * (X99:AC99="N") * 1 ) +SUMPRODUCT( (X$6:AC$6=5) * (X99:AC99="N") * 2 ))</f>
        <v>0</v>
      </c>
      <c r="BZ99" s="3">
        <f>COUNTA(M99:N99)+COUNTA(X99:AC99)</f>
        <v>8</v>
      </c>
      <c r="CA99" s="3">
        <f xml:space="preserve"> 5 * (SUMPRODUCT( (O$6:R$6=1)*((O99:R99="Y") + (O99:R99="N")) * 2 ) +SUMPRODUCT( (O$6:R$6=2) * ((O99:R99="Y") + (O99:R99="N")) * 1 ) + SUMPRODUCT( (O$6:R$6=3)*((O99:R99="Y")+(O99:R99="N"))*1 ) +SUMPRODUCT( (O$6:R$6=4 ) * ((O99:R99="Y") + (O99:R99="N")) * 1 )+SUMPRODUCT( (O$6:R$6=5) * ((O99:R99="Y")+(O99:R99="N")) * 2 ))
+1*(SUMPRODUCT( (AD$6:AQ$6=1) * ((AD99:AQ99="Y") + (AD99:AQ99="N")) * 2 ) +SUMPRODUCT( (AD$6:AQ$6=2 ) * ((AD99:AQ99="Y") + (AD99:AQ99="N")) * 1 ) +SUMPRODUCT( (AD$6:AQ$6=3) * ((AD99:AQ99="Y") + (AD99:AQ99="N")) * 1 ) +SUMPRODUCT( (AD$6:AQ$6=4) * ((AD99:AQ99="Y") + (AD99:AQ99="N")) * 1 ) + SUMPRODUCT( (AD$6:AQ$6=5) * ((AD99:AQ99="Y") + (AD99:AQ99="N")) * 2 ))</f>
        <v>40</v>
      </c>
      <c r="CB99" s="3">
        <f xml:space="preserve"> 5 * (SUMPRODUCT( (O$6:R$6=1) * (O99:R99="Y") * 2 ) + SUMPRODUCT( (O$6:R$6=2) * (O99:R99="Y") * 1 ) +SUMPRODUCT( (O$6:R$6=3) * (O99:R99="Y") * 1 ) + SUMPRODUCT( (O$6:R$6=4) * (O99:R99="N") * 1 ) +SUMPRODUCT( (O$6:R$6=5) * (O99:R99="N") * 2 ))
+ (SUMPRODUCT( (AD$6:AQ$6=1) * (AD99:AQ99="Y") * 2 ) +SUMPRODUCT( (AD$6:AQ$6=2) * (AD99:AQ99="Y") * 1 ) +SUMPRODUCT( (AD$6:AQ$6=3) * (AD99:AQ99="Y") * 1 ) +SUMPRODUCT( (AD$6:AQ$6=4) * (AD99:AQ99="N") * 1 ) +SUMPRODUCT( (AD$6:AQ$6=5) * (AD99:AQ99="N") * 2 ))</f>
        <v>10</v>
      </c>
      <c r="CC99" s="3">
        <f>COUNTA(O99:R99)+COUNTA(AD99:AQ99)</f>
        <v>18</v>
      </c>
      <c r="CD99" s="3">
        <f>1*(SUMPRODUCT( (AR$6:AY$6=1) * ((AR99:AY99="Y") + (AR99:AY99="N")) * 2 ) +SUMPRODUCT( (AR$6:AY$6=2 ) * ((AR99:AY99="Y") + (AR99:AY99="N")) * 1 ) +SUMPRODUCT( (AR$6:AY$6=3) * ((AR99:AY99="Y") + (AR99:AY99="N")) * 1 ) +SUMPRODUCT( (AR$6:AY$6=4) * ((AR99:AY99="Y") + (AR99:AY99="N")) * 1 ) + SUMPRODUCT( (AR$6:AY$6=5) * ((AR99:AY99="Y") + (AR99:AY99="N")) * 2 ))</f>
        <v>8</v>
      </c>
      <c r="CE99" s="3">
        <f>(SUMPRODUCT( (AR$6:AY$6=1) * (AR99:AY99="Y") * 2 ) +SUMPRODUCT( (AR$6:AY$6=2) * (AR99:AY99="Y") * 1 ) +SUMPRODUCT( (AR$6:AY$6=3) * (AR99:AY99="Y") * 1 ) +SUMPRODUCT( (AR$6:AY$6=4) * (AR99:AY99="N") * 1 ) +SUMPRODUCT( (AR$6:AY$6=5) * (AR99:AY99="N") * 2 ))</f>
        <v>0</v>
      </c>
      <c r="CF99" s="3">
        <f>COUNTA(AR99:AY99)</f>
        <v>8</v>
      </c>
      <c r="CG99" s="3" cm="1">
        <f t="array" ref="CG99">5*(SUMPRODUCT((S$6=1)*((S99="Y")+(S99="N"))*2)+SUMPRODUCT((S$6=2)*((S99="Y")+(S99="N"))*1)+SUMPRODUCT((S$6=3)*((S99="Y")+(S99="N"))*1)+SUMPRODUCT((S$6=4)*((S99="Y")+(S99="N"))*1)+SUMPRODUCT((S$6=5)*((S99="Y")+(S99="N"))*2))+1*(SUMPRODUCT((AZ$6:BI$6=1)*((AZ99:BI99="Y")+(AZ99:BI99="N"))*2)+SUMPRODUCT((AZ$6:BI$6=2)*((AZ99:BI99="Y")+(AZ99:BI99="N"))*1)+SUMPRODUCT((AZ$6:BI$6=3)*((AZ99:BI99="Y")+(AZ99:BI99="N"))*1)+SUMPRODUCT((AZ$6:BI$6=4)*((AZ99:BI99="Y")+(AZ99:BI99="N"))*1)+SUMPRODUCT((AZ$6:BI$6=5)*((AZ99:BI99="Y")+(AZ99:BI99="N"))*2))</f>
        <v>15</v>
      </c>
      <c r="CH99" s="3" cm="1">
        <f t="array" ref="CH99">5*(SUMPRODUCT((S$6=1)*(S99="Y")*2)+SUMPRODUCT((S$6=2)*(S99="Y")*1)+SUMPRODUCT((S$6=3)*(S99="Y")*1)+SUMPRODUCT((S$6=4)*(S99="N")*1)+SUMPRODUCT((S$6=5)*(S99="N")*2))+(SUMPRODUCT((AZ$6:BI$6=1)*(AZ99:BI99="Y")*2)+SUMPRODUCT((AZ$6:BI$6=2)*(AZ99:BI99="Y")*1)+SUMPRODUCT((AZ$6:BI$6=3)*(AZ99:BI99="Y")*1)+SUMPRODUCT((AZ$6:BI$6=4)*(AZ99:BI99="N")*1)+SUMPRODUCT((AZ$6:BI$6=5)*(AZ99:BI99="N")*2))</f>
        <v>0</v>
      </c>
      <c r="CI99" s="3">
        <f>COUNTA(S99)+COUNTA(AZ99:BI99)</f>
        <v>11</v>
      </c>
      <c r="CJ99" s="3" cm="1">
        <f t="array" ref="CJ99">5*(SUMPRODUCT((T$6:V$6=1)*((T99:V99="Y")+(T99:V99="N"))*2)+SUMPRODUCT((T$6:V$6=2)*((T99:V99="Y")+(T99:V99="N"))*1)+SUMPRODUCT((T$6:V$6=3)*((T99:V99="Y")+(T99:V99="N"))*1)+SUMPRODUCT((T$6:V$6=4)*((T99:V99="Y")+(T99:V99="N"))*1)+SUMPRODUCT((T$6:V$6=5)*((T99:V99="Y")+(T99:V99="N"))*2))+1*(SUMPRODUCT((BJ$6:BQ$6=1)*((BJ99:BQ99="Y")+(BJ99:BQ99="N"))*2)+SUMPRODUCT((BJ$6:BQ$6=2)*((BJ99:BQ99="Y")+(BJ99:BQ99="N"))*1)+SUMPRODUCT((BJ$6:BQ$6=3)*((BJ99:BQ99="Y")+(BJ99:BQ99="N"))*1)+SUMPRODUCT((BJ$6:BQ$6=4)*((BJ99:BQ99="Y")+(BJ99:BQ99="N"))*1)+SUMPRODUCT((BJ$6:BQ$6=5)*((BJ99:BQ99="Y")+(BJ99:BQ99="N"))*2))</f>
        <v>24</v>
      </c>
      <c r="CK99" s="3" cm="1">
        <f t="array" ref="CK99">5*(SUMPRODUCT((T$6:V$6=1)*(T99:V99="Y")*2)+SUMPRODUCT((T$6:V$6=2)*(T99:V99="Y")*1)+SUMPRODUCT((T$6:V$6=3)*(T99:V99="Y")*1)+SUMPRODUCT((T$6:V$6=4)*(T99:V99="N")*1)+SUMPRODUCT((T$6:V$6=5)*(T99:V99="N")*2))+(SUMPRODUCT((BJ$6:BQ$6=1)*(BJ99:BQ99="Y")*2)+SUMPRODUCT((BJ$6:BQ$6=2)*(BJ99:BQ99="Y")*1)+SUMPRODUCT((BJ$6:BQ$6=3)*(BJ99:BQ99="Y")*1)+SUMPRODUCT((BJ$6:BQ$6=4)*(BJ99:BQ99="N")*1)+SUMPRODUCT((BJ$6:BQ$6=5)*(BJ99:BQ99="N")*2))</f>
        <v>0</v>
      </c>
      <c r="CL99" s="3">
        <f t="shared" si="15"/>
        <v>11</v>
      </c>
      <c r="CM99" s="19" t="e">
        <f>SUM(COUNTIF(M99, $H$128)*$H$137)+(COUNTIF(M99, $H$129)*$H$137)+(COUNTIF(#REF!, $H$128)*$H$135)+(COUNTIF(#REF!, $H$129)*$H$135)</f>
        <v>#REF!</v>
      </c>
      <c r="CN99" s="19" t="e">
        <f>SUM(COUNTIF(M99, $H$128)*$H$137)+(COUNTIF(#REF!, $H$128)*$H$135)</f>
        <v>#REF!</v>
      </c>
      <c r="CO99" s="19">
        <f>COUNTA(M99)+COUNTA(#REF!)</f>
        <v>2</v>
      </c>
      <c r="CP99" s="19" t="e">
        <f>SUM(COUNTIF(M99, $H$128)*$H$137)+(COUNTIF(M99, $H$129)*$H$137)+(COUNTIF(#REF!, $H$128)*$H$135)+(COUNTIF(#REF!, $H$129)*$H$135)</f>
        <v>#REF!</v>
      </c>
      <c r="CQ99" s="19" t="e">
        <f>SUM(COUNTIF(M99, $H$128)*$H$137)+(COUNTIF(#REF!, $H$128)*$H$135)</f>
        <v>#REF!</v>
      </c>
      <c r="CR99" s="19">
        <f>COUNTA(M99)+COUNTA(#REF!)</f>
        <v>2</v>
      </c>
    </row>
    <row r="100" spans="1:96" ht="15.75" customHeight="1" thickBot="1" x14ac:dyDescent="0.25">
      <c r="A100" s="14">
        <f t="shared" si="10"/>
        <v>18</v>
      </c>
      <c r="B100" s="14">
        <f t="shared" si="16"/>
        <v>0</v>
      </c>
      <c r="C100" s="14">
        <f t="shared" si="17"/>
        <v>33.333333333333329</v>
      </c>
      <c r="D100" s="14">
        <f t="shared" si="18"/>
        <v>37.5</v>
      </c>
      <c r="E100" s="14">
        <f t="shared" si="12"/>
        <v>7.1428571428571423</v>
      </c>
      <c r="F100" s="14">
        <f t="shared" si="13"/>
        <v>4.5454545454545459</v>
      </c>
      <c r="G100" s="14"/>
      <c r="H100" s="3" t="s">
        <v>41</v>
      </c>
      <c r="I100" s="3" t="s">
        <v>259</v>
      </c>
      <c r="J100" s="3" t="s">
        <v>260</v>
      </c>
      <c r="K100" s="17" t="s">
        <v>210</v>
      </c>
      <c r="L100" s="18" t="s">
        <v>176</v>
      </c>
      <c r="M100" s="3" t="s">
        <v>71</v>
      </c>
      <c r="N100" s="3" t="s">
        <v>71</v>
      </c>
      <c r="O100" s="3" t="s">
        <v>71</v>
      </c>
      <c r="P100" s="3" t="s">
        <v>71</v>
      </c>
      <c r="Q100" s="3" t="s">
        <v>71</v>
      </c>
      <c r="R100" s="3" t="s">
        <v>71</v>
      </c>
      <c r="S100" s="3" t="s">
        <v>71</v>
      </c>
      <c r="T100" s="3" t="s">
        <v>71</v>
      </c>
      <c r="U100" s="3" t="s">
        <v>71</v>
      </c>
      <c r="V100" s="3" t="s">
        <v>71</v>
      </c>
      <c r="W100" s="3" t="s">
        <v>71</v>
      </c>
      <c r="X100" s="3" t="s">
        <v>71</v>
      </c>
      <c r="Y100" s="3" t="s">
        <v>71</v>
      </c>
      <c r="Z100" s="3" t="s">
        <v>71</v>
      </c>
      <c r="AA100" s="3" t="s">
        <v>71</v>
      </c>
      <c r="AB100" s="3" t="s">
        <v>71</v>
      </c>
      <c r="AC100" s="3" t="s">
        <v>71</v>
      </c>
      <c r="AD100" s="3" t="s">
        <v>71</v>
      </c>
      <c r="AE100" s="3" t="s">
        <v>46</v>
      </c>
      <c r="AF100" s="3" t="s">
        <v>71</v>
      </c>
      <c r="AG100" s="3" t="s">
        <v>71</v>
      </c>
      <c r="AH100" s="3" t="s">
        <v>71</v>
      </c>
      <c r="AI100" s="3" t="s">
        <v>71</v>
      </c>
      <c r="AJ100" s="3" t="s">
        <v>71</v>
      </c>
      <c r="AK100" s="3" t="s">
        <v>71</v>
      </c>
      <c r="AL100" s="3" t="s">
        <v>46</v>
      </c>
      <c r="AM100" s="3" t="s">
        <v>46</v>
      </c>
      <c r="AN100" s="3" t="s">
        <v>58</v>
      </c>
      <c r="AO100" s="3" t="s">
        <v>71</v>
      </c>
      <c r="AP100" s="3" t="s">
        <v>71</v>
      </c>
      <c r="AQ100" s="3" t="s">
        <v>71</v>
      </c>
      <c r="AR100" s="3" t="s">
        <v>46</v>
      </c>
      <c r="AS100" s="3" t="s">
        <v>46</v>
      </c>
      <c r="AT100" s="3" t="s">
        <v>71</v>
      </c>
      <c r="AU100" s="3" t="s">
        <v>71</v>
      </c>
      <c r="AV100" s="3" t="s">
        <v>46</v>
      </c>
      <c r="AW100" s="3" t="s">
        <v>71</v>
      </c>
      <c r="AX100" s="3" t="s">
        <v>71</v>
      </c>
      <c r="AY100" s="3" t="s">
        <v>71</v>
      </c>
      <c r="AZ100" s="3" t="s">
        <v>71</v>
      </c>
      <c r="BA100" s="3" t="s">
        <v>71</v>
      </c>
      <c r="BB100" s="3" t="s">
        <v>46</v>
      </c>
      <c r="BC100" s="3" t="s">
        <v>71</v>
      </c>
      <c r="BD100" s="3" t="s">
        <v>71</v>
      </c>
      <c r="BE100" s="3" t="s">
        <v>71</v>
      </c>
      <c r="BF100" s="3" t="s">
        <v>71</v>
      </c>
      <c r="BG100" s="3" t="s">
        <v>58</v>
      </c>
      <c r="BH100" s="3" t="s">
        <v>71</v>
      </c>
      <c r="BI100" s="3" t="s">
        <v>71</v>
      </c>
      <c r="BJ100" s="3" t="s">
        <v>71</v>
      </c>
      <c r="BK100" s="3" t="s">
        <v>71</v>
      </c>
      <c r="BL100" s="3" t="s">
        <v>71</v>
      </c>
      <c r="BM100" s="3" t="s">
        <v>46</v>
      </c>
      <c r="BN100" s="3" t="s">
        <v>58</v>
      </c>
      <c r="BO100" s="3" t="s">
        <v>71</v>
      </c>
      <c r="BP100" s="3" t="s">
        <v>58</v>
      </c>
      <c r="BQ100" s="3" t="s">
        <v>71</v>
      </c>
      <c r="BR100" s="3" t="s">
        <v>71</v>
      </c>
      <c r="BS100" s="3" cm="1">
        <f t="array" ref="BS100" xml:space="preserve"> 5 * (SUMPRODUCT( (M$6:V$6=1)*((M100:V100="Y") + (M100:V100="N")) * 2 ) +SUMPRODUCT( (M$6:V$6=2) * ((M100:V100="Y") + (M100:V100="N")) * 1 ) + SUMPRODUCT( (M$6:V$6=3)*((M100:V100="Y")+(M100:V100="N"))*1 ) +SUMPRODUCT( (M$6:V$6=4 ) * ((M100:V100="Y") + (M100:V100="N")) * 1 )+SUMPRODUCT( (M$6:V$6=5) * ((M100:V100="Y")+(M100:V100="N")) * 2 ))+1*(SUMPRODUCT( (X$6:BQ$6=1) * ((X100:BQ100="Y") + (X100:BQ100="N")) * 2 ) +SUMPRODUCT( (X$6:BQ$6=2 ) * ((X100:BQ100="Y") + (X100:BQ100="N")) * 1 ) +SUMPRODUCT( (X$6:BQ$6=3) * ((X100:BQ100="Y") + (X100:BQ100="N")) * 1 ) +SUMPRODUCT( (X$6:BQ$6=4) * ((X100:BQ100="Y") + (X100:BQ100="N")) * 1 ) + SUMPRODUCT( (X$6:BQ$6=5) * ((X100:BQ100="Y") + (X100:BQ100="N")) * 2 ))</f>
        <v>100</v>
      </c>
      <c r="BT100" s="3" cm="1">
        <f t="array" ref="BT100" xml:space="preserve"> 5 * (SUMPRODUCT( (M$6:V$6=1) * (M100:V100="Y") * 2 ) + SUMPRODUCT( (M$6:V$6=2) * (M100:V100="Y") * 1 ) +SUMPRODUCT( (M$6:V$6=3) * (M100:V100="Y") * 1 ) + SUMPRODUCT( (M$6:V$6=4) * (M100:V100="N") * 1 ) +SUMPRODUCT( (M$6:V$6=5) * (M100:V100="N") * 2 ))
+ (SUMPRODUCT( (X$6:BQ$6=1) * (X100:BQ100="Y") * 2 ) +SUMPRODUCT( (X$6:BQ$6=2) * (X100:BQ100="Y") * 1 ) +SUMPRODUCT( (X$6:BQ$6=3) * (X100:BQ100="Y") * 1 ) +SUMPRODUCT( (X$6:BQ$6=4) * (X100:BQ100="N") * 1 ) +SUMPRODUCT( (X$6:BQ$6=5) * (X100:BQ100="N") * 2 ))</f>
        <v>18</v>
      </c>
      <c r="BU100" s="3">
        <f t="shared" si="14"/>
        <v>4</v>
      </c>
      <c r="BV100" s="3">
        <f t="shared" si="11"/>
        <v>1</v>
      </c>
      <c r="BX100" s="3">
        <f xml:space="preserve"> 5 * (SUMPRODUCT( (M$6:N$6=1)*((M100:N100="Y") + (M100:N100="N")) * 2 ) +SUMPRODUCT( (M$6:N$6=2) * ((M100:N100="Y") + (M100:N100="N")) * 1 ) + SUMPRODUCT( (M$6:N$6=3)*((M100:N100="Y")+(M100:N100="N"))*1 ) +SUMPRODUCT( (M$6:N$6=4 ) * ((M100:N100="Y") + (M100:N100="N")) * 1 )+SUMPRODUCT( (M$6:N$6=5) * ((M100:N100="Y")+(M100:N100="N")) * 2 ))+1*(SUMPRODUCT( (X$6:AC$6=1) * ((X100:AC100="Y") + (X100:AC100="N")) * 2 ) +SUMPRODUCT( (X$6:AC$6=2 ) * ((X100:AC100="Y") + (X100:AC100="N")) * 1 ) +SUMPRODUCT( (X$6:AC$6=3) * ((X100:AC100="Y") + (X100:AC100="N")) * 1 ) +SUMPRODUCT( (X$6:AC$6=4) * ((X100:AC100="Y") + (X100:AC100="N")) * 1 ) + SUMPRODUCT( (X$6:AC$6=5) * ((X100:AC100="Y") + (X100:AC100="N")) * 2 ))</f>
        <v>17</v>
      </c>
      <c r="BY100" s="3">
        <f xml:space="preserve"> 5 * (SUMPRODUCT( (M$6:N$6=1) * (M100:N100="Y") * 2 ) + SUMPRODUCT( (M$6:N$6=2) * (M100:N100="Y") * 1 ) +SUMPRODUCT( (M$6:N$6=3) * (M100:N100="Y") * 1 ) + SUMPRODUCT( (M$6:N$6=4) * (M100:N100="N") * 1 ) +SUMPRODUCT( (M$6:N$6=5) * (M100:N100="N") * 2 ))
+ (SUMPRODUCT( (X$6:AC$6=1) * (X100:AC100="Y") * 2 ) +SUMPRODUCT( (X$6:AC$6=2) * (X100:AC100="Y") * 1 ) +SUMPRODUCT( (X$6:AC$6=3) * (X100:AC100="Y") * 1 ) +SUMPRODUCT( (X$6:AC$6=4) * (X100:AC100="N") * 1 ) +SUMPRODUCT( (X$6:AC$6=5) * (X100:AC100="N") * 2 ))</f>
        <v>0</v>
      </c>
      <c r="BZ100" s="3">
        <f>COUNTA(M100:N100)+COUNTA(X100:AC100)</f>
        <v>8</v>
      </c>
      <c r="CA100" s="3">
        <f xml:space="preserve"> 5 * (SUMPRODUCT( (O$6:R$6=1)*((O100:R100="Y") + (O100:R100="N")) * 2 ) +SUMPRODUCT( (O$6:R$6=2) * ((O100:R100="Y") + (O100:R100="N")) * 1 ) + SUMPRODUCT( (O$6:R$6=3)*((O100:R100="Y")+(O100:R100="N"))*1 ) +SUMPRODUCT( (O$6:R$6=4 ) * ((O100:R100="Y") + (O100:R100="N")) * 1 )+SUMPRODUCT( (O$6:R$6=5) * ((O100:R100="Y")+(O100:R100="N")) * 2 ))
+1*(SUMPRODUCT( (AD$6:AQ$6=1) * ((AD100:AQ100="Y") + (AD100:AQ100="N")) * 2 ) +SUMPRODUCT( (AD$6:AQ$6=2 ) * ((AD100:AQ100="Y") + (AD100:AQ100="N")) * 1 ) +SUMPRODUCT( (AD$6:AQ$6=3) * ((AD100:AQ100="Y") + (AD100:AQ100="N")) * 1 ) +SUMPRODUCT( (AD$6:AQ$6=4) * ((AD100:AQ100="Y") + (AD100:AQ100="N")) * 1 ) + SUMPRODUCT( (AD$6:AQ$6=5) * ((AD100:AQ100="Y") + (AD100:AQ100="N")) * 2 ))</f>
        <v>39</v>
      </c>
      <c r="CB100" s="3">
        <f xml:space="preserve"> 5 * (SUMPRODUCT( (O$6:R$6=1) * (O100:R100="Y") * 2 ) + SUMPRODUCT( (O$6:R$6=2) * (O100:R100="Y") * 1 ) +SUMPRODUCT( (O$6:R$6=3) * (O100:R100="Y") * 1 ) + SUMPRODUCT( (O$6:R$6=4) * (O100:R100="N") * 1 ) +SUMPRODUCT( (O$6:R$6=5) * (O100:R100="N") * 2 ))
+ (SUMPRODUCT( (AD$6:AQ$6=1) * (AD100:AQ100="Y") * 2 ) +SUMPRODUCT( (AD$6:AQ$6=2) * (AD100:AQ100="Y") * 1 ) +SUMPRODUCT( (AD$6:AQ$6=3) * (AD100:AQ100="Y") * 1 ) +SUMPRODUCT( (AD$6:AQ$6=4) * (AD100:AQ100="N") * 1 ) +SUMPRODUCT( (AD$6:AQ$6=5) * (AD100:AQ100="N") * 2 ))</f>
        <v>13</v>
      </c>
      <c r="CC100" s="3">
        <f>COUNTA(O100:R100)+COUNTA(AD100:AQ100)</f>
        <v>18</v>
      </c>
      <c r="CD100" s="3">
        <f>1*(SUMPRODUCT( (AR$6:AY$6=1) * ((AR100:AY100="Y") + (AR100:AY100="N")) * 2 ) +SUMPRODUCT( (AR$6:AY$6=2 ) * ((AR100:AY100="Y") + (AR100:AY100="N")) * 1 ) +SUMPRODUCT( (AR$6:AY$6=3) * ((AR100:AY100="Y") + (AR100:AY100="N")) * 1 ) +SUMPRODUCT( (AR$6:AY$6=4) * ((AR100:AY100="Y") + (AR100:AY100="N")) * 1 ) + SUMPRODUCT( (AR$6:AY$6=5) * ((AR100:AY100="Y") + (AR100:AY100="N")) * 2 ))</f>
        <v>8</v>
      </c>
      <c r="CE100" s="3">
        <f>(SUMPRODUCT( (AR$6:AY$6=1) * (AR100:AY100="Y") * 2 ) +SUMPRODUCT( (AR$6:AY$6=2) * (AR100:AY100="Y") * 1 ) +SUMPRODUCT( (AR$6:AY$6=3) * (AR100:AY100="Y") * 1 ) +SUMPRODUCT( (AR$6:AY$6=4) * (AR100:AY100="N") * 1 ) +SUMPRODUCT( (AR$6:AY$6=5) * (AR100:AY100="N") * 2 ))</f>
        <v>3</v>
      </c>
      <c r="CF100" s="3">
        <f>COUNTA(AR100:AY100)</f>
        <v>8</v>
      </c>
      <c r="CG100" s="3" cm="1">
        <f t="array" ref="CG100">5*(SUMPRODUCT((S$6=1)*((S100="Y")+(S100="N"))*2)+SUMPRODUCT((S$6=2)*((S100="Y")+(S100="N"))*1)+SUMPRODUCT((S$6=3)*((S100="Y")+(S100="N"))*1)+SUMPRODUCT((S$6=4)*((S100="Y")+(S100="N"))*1)+SUMPRODUCT((S$6=5)*((S100="Y")+(S100="N"))*2))+1*(SUMPRODUCT((AZ$6:BI$6=1)*((AZ100:BI100="Y")+(AZ100:BI100="N"))*2)+SUMPRODUCT((AZ$6:BI$6=2)*((AZ100:BI100="Y")+(AZ100:BI100="N"))*1)+SUMPRODUCT((AZ$6:BI$6=3)*((AZ100:BI100="Y")+(AZ100:BI100="N"))*1)+SUMPRODUCT((AZ$6:BI$6=4)*((AZ100:BI100="Y")+(AZ100:BI100="N"))*1)+SUMPRODUCT((AZ$6:BI$6=5)*((AZ100:BI100="Y")+(AZ100:BI100="N"))*2))</f>
        <v>14</v>
      </c>
      <c r="CH100" s="3" cm="1">
        <f t="array" ref="CH100">5*(SUMPRODUCT((S$6=1)*(S100="Y")*2)+SUMPRODUCT((S$6=2)*(S100="Y")*1)+SUMPRODUCT((S$6=3)*(S100="Y")*1)+SUMPRODUCT((S$6=4)*(S100="N")*1)+SUMPRODUCT((S$6=5)*(S100="N")*2))+(SUMPRODUCT((AZ$6:BI$6=1)*(AZ100:BI100="Y")*2)+SUMPRODUCT((AZ$6:BI$6=2)*(AZ100:BI100="Y")*1)+SUMPRODUCT((AZ$6:BI$6=3)*(AZ100:BI100="Y")*1)+SUMPRODUCT((AZ$6:BI$6=4)*(AZ100:BI100="N")*1)+SUMPRODUCT((AZ$6:BI$6=5)*(AZ100:BI100="N")*2))</f>
        <v>1</v>
      </c>
      <c r="CI100" s="3">
        <f>COUNTA(S100)+COUNTA(AZ100:BI100)</f>
        <v>11</v>
      </c>
      <c r="CJ100" s="3" cm="1">
        <f t="array" ref="CJ100">5*(SUMPRODUCT((T$6:V$6=1)*((T100:V100="Y")+(T100:V100="N"))*2)+SUMPRODUCT((T$6:V$6=2)*((T100:V100="Y")+(T100:V100="N"))*1)+SUMPRODUCT((T$6:V$6=3)*((T100:V100="Y")+(T100:V100="N"))*1)+SUMPRODUCT((T$6:V$6=4)*((T100:V100="Y")+(T100:V100="N"))*1)+SUMPRODUCT((T$6:V$6=5)*((T100:V100="Y")+(T100:V100="N"))*2))+1*(SUMPRODUCT((BJ$6:BQ$6=1)*((BJ100:BQ100="Y")+(BJ100:BQ100="N"))*2)+SUMPRODUCT((BJ$6:BQ$6=2)*((BJ100:BQ100="Y")+(BJ100:BQ100="N"))*1)+SUMPRODUCT((BJ$6:BQ$6=3)*((BJ100:BQ100="Y")+(BJ100:BQ100="N"))*1)+SUMPRODUCT((BJ$6:BQ$6=4)*((BJ100:BQ100="Y")+(BJ100:BQ100="N"))*1)+SUMPRODUCT((BJ$6:BQ$6=5)*((BJ100:BQ100="Y")+(BJ100:BQ100="N"))*2))</f>
        <v>22</v>
      </c>
      <c r="CK100" s="3" cm="1">
        <f t="array" ref="CK100">5*(SUMPRODUCT((T$6:V$6=1)*(T100:V100="Y")*2)+SUMPRODUCT((T$6:V$6=2)*(T100:V100="Y")*1)+SUMPRODUCT((T$6:V$6=3)*(T100:V100="Y")*1)+SUMPRODUCT((T$6:V$6=4)*(T100:V100="N")*1)+SUMPRODUCT((T$6:V$6=5)*(T100:V100="N")*2))+(SUMPRODUCT((BJ$6:BQ$6=1)*(BJ100:BQ100="Y")*2)+SUMPRODUCT((BJ$6:BQ$6=2)*(BJ100:BQ100="Y")*1)+SUMPRODUCT((BJ$6:BQ$6=3)*(BJ100:BQ100="Y")*1)+SUMPRODUCT((BJ$6:BQ$6=4)*(BJ100:BQ100="N")*1)+SUMPRODUCT((BJ$6:BQ$6=5)*(BJ100:BQ100="N")*2))</f>
        <v>1</v>
      </c>
      <c r="CL100" s="3">
        <f t="shared" si="15"/>
        <v>11</v>
      </c>
      <c r="CM100" s="19" t="e">
        <f>SUM(COUNTIF(M100, $H$128)*$H$137)+(COUNTIF(M100, $H$129)*$H$137)+(COUNTIF(#REF!, $H$128)*$H$135)+(COUNTIF(#REF!, $H$129)*$H$135)</f>
        <v>#REF!</v>
      </c>
      <c r="CN100" s="19" t="e">
        <f>SUM(COUNTIF(M100, $H$128)*$H$137)+(COUNTIF(#REF!, $H$128)*$H$135)</f>
        <v>#REF!</v>
      </c>
      <c r="CO100" s="19">
        <f>COUNTA(M100)+COUNTA(#REF!)</f>
        <v>2</v>
      </c>
      <c r="CP100" s="19" t="e">
        <f>SUM(COUNTIF(M100, $H$128)*$H$137)+(COUNTIF(M100, $H$129)*$H$137)+(COUNTIF(#REF!, $H$128)*$H$135)+(COUNTIF(#REF!, $H$129)*$H$135)</f>
        <v>#REF!</v>
      </c>
      <c r="CQ100" s="19" t="e">
        <f>SUM(COUNTIF(M100, $H$128)*$H$137)+(COUNTIF(#REF!, $H$128)*$H$135)</f>
        <v>#REF!</v>
      </c>
      <c r="CR100" s="19">
        <f>COUNTA(M100)+COUNTA(#REF!)</f>
        <v>2</v>
      </c>
    </row>
    <row r="101" spans="1:96" ht="15.75" customHeight="1" thickBot="1" x14ac:dyDescent="0.25">
      <c r="A101" s="14">
        <f t="shared" si="10"/>
        <v>9.8039215686274517</v>
      </c>
      <c r="B101" s="14">
        <f t="shared" si="16"/>
        <v>0</v>
      </c>
      <c r="C101" s="14">
        <f t="shared" si="17"/>
        <v>25</v>
      </c>
      <c r="D101" s="14">
        <f t="shared" si="18"/>
        <v>0</v>
      </c>
      <c r="E101" s="14">
        <f t="shared" si="12"/>
        <v>0</v>
      </c>
      <c r="F101" s="14">
        <f t="shared" si="13"/>
        <v>0</v>
      </c>
      <c r="G101" s="14"/>
      <c r="H101" s="3" t="s">
        <v>41</v>
      </c>
      <c r="I101" s="3" t="s">
        <v>261</v>
      </c>
      <c r="J101" s="3" t="s">
        <v>262</v>
      </c>
      <c r="K101" s="17" t="s">
        <v>227</v>
      </c>
      <c r="L101" s="18" t="s">
        <v>176</v>
      </c>
      <c r="M101" s="3" t="s">
        <v>71</v>
      </c>
      <c r="N101" s="3" t="s">
        <v>71</v>
      </c>
      <c r="O101" s="3" t="s">
        <v>71</v>
      </c>
      <c r="P101" s="3" t="s">
        <v>71</v>
      </c>
      <c r="Q101" s="3" t="s">
        <v>71</v>
      </c>
      <c r="R101" s="3" t="s">
        <v>71</v>
      </c>
      <c r="S101" s="3" t="s">
        <v>71</v>
      </c>
      <c r="T101" s="3" t="s">
        <v>71</v>
      </c>
      <c r="U101" s="3" t="s">
        <v>71</v>
      </c>
      <c r="V101" s="3" t="s">
        <v>71</v>
      </c>
      <c r="W101" s="3" t="s">
        <v>71</v>
      </c>
      <c r="X101" s="3" t="s">
        <v>71</v>
      </c>
      <c r="Y101" s="3" t="s">
        <v>71</v>
      </c>
      <c r="Z101" s="3" t="s">
        <v>71</v>
      </c>
      <c r="AA101" s="3" t="s">
        <v>71</v>
      </c>
      <c r="AB101" s="3" t="s">
        <v>71</v>
      </c>
      <c r="AC101" s="3" t="s">
        <v>71</v>
      </c>
      <c r="AD101" s="3" t="s">
        <v>71</v>
      </c>
      <c r="AE101" s="3" t="s">
        <v>71</v>
      </c>
      <c r="AF101" s="3" t="s">
        <v>71</v>
      </c>
      <c r="AG101" s="3" t="s">
        <v>71</v>
      </c>
      <c r="AH101" s="3" t="s">
        <v>71</v>
      </c>
      <c r="AI101" s="3" t="s">
        <v>71</v>
      </c>
      <c r="AJ101" s="3" t="s">
        <v>71</v>
      </c>
      <c r="AK101" s="3" t="s">
        <v>71</v>
      </c>
      <c r="AL101" s="3" t="s">
        <v>71</v>
      </c>
      <c r="AM101" s="3" t="s">
        <v>71</v>
      </c>
      <c r="AN101" s="3" t="s">
        <v>71</v>
      </c>
      <c r="AO101" s="3" t="s">
        <v>71</v>
      </c>
      <c r="AP101" s="3" t="s">
        <v>71</v>
      </c>
      <c r="AQ101" s="3" t="s">
        <v>71</v>
      </c>
      <c r="AR101" s="3" t="s">
        <v>71</v>
      </c>
      <c r="AS101" s="3" t="s">
        <v>71</v>
      </c>
      <c r="AT101" s="3" t="s">
        <v>71</v>
      </c>
      <c r="AU101" s="3" t="s">
        <v>71</v>
      </c>
      <c r="AV101" s="3" t="s">
        <v>71</v>
      </c>
      <c r="AW101" s="3" t="s">
        <v>71</v>
      </c>
      <c r="AX101" s="3" t="s">
        <v>71</v>
      </c>
      <c r="AY101" s="3" t="s">
        <v>58</v>
      </c>
      <c r="AZ101" s="3" t="s">
        <v>71</v>
      </c>
      <c r="BA101" s="3" t="s">
        <v>71</v>
      </c>
      <c r="BB101" s="3" t="s">
        <v>71</v>
      </c>
      <c r="BC101" s="3" t="s">
        <v>71</v>
      </c>
      <c r="BD101" s="3" t="s">
        <v>71</v>
      </c>
      <c r="BE101" s="3" t="s">
        <v>71</v>
      </c>
      <c r="BF101" s="3" t="s">
        <v>71</v>
      </c>
      <c r="BG101" s="3" t="s">
        <v>58</v>
      </c>
      <c r="BH101" s="3" t="s">
        <v>71</v>
      </c>
      <c r="BI101" s="3" t="s">
        <v>71</v>
      </c>
      <c r="BJ101" s="3" t="s">
        <v>71</v>
      </c>
      <c r="BK101" s="3" t="s">
        <v>71</v>
      </c>
      <c r="BL101" s="3" t="s">
        <v>71</v>
      </c>
      <c r="BM101" s="3" t="s">
        <v>71</v>
      </c>
      <c r="BN101" s="3" t="s">
        <v>71</v>
      </c>
      <c r="BO101" s="3" t="s">
        <v>71</v>
      </c>
      <c r="BP101" s="3" t="s">
        <v>71</v>
      </c>
      <c r="BQ101" s="3" t="s">
        <v>71</v>
      </c>
      <c r="BR101" s="3" t="s">
        <v>71</v>
      </c>
      <c r="BS101" s="3" cm="1">
        <f t="array" ref="BS101" xml:space="preserve"> 5 * (SUMPRODUCT( (M$6:V$6=1)*((M101:V101="Y") + (M101:V101="N")) * 2 ) +SUMPRODUCT( (M$6:V$6=2) * ((M101:V101="Y") + (M101:V101="N")) * 1 ) + SUMPRODUCT( (M$6:V$6=3)*((M101:V101="Y")+(M101:V101="N"))*1 ) +SUMPRODUCT( (M$6:V$6=4 ) * ((M101:V101="Y") + (M101:V101="N")) * 1 )+SUMPRODUCT( (M$6:V$6=5) * ((M101:V101="Y")+(M101:V101="N")) * 2 ))+1*(SUMPRODUCT( (X$6:BQ$6=1) * ((X101:BQ101="Y") + (X101:BQ101="N")) * 2 ) +SUMPRODUCT( (X$6:BQ$6=2 ) * ((X101:BQ101="Y") + (X101:BQ101="N")) * 1 ) +SUMPRODUCT( (X$6:BQ$6=3) * ((X101:BQ101="Y") + (X101:BQ101="N")) * 1 ) +SUMPRODUCT( (X$6:BQ$6=4) * ((X101:BQ101="Y") + (X101:BQ101="N")) * 1 ) + SUMPRODUCT( (X$6:BQ$6=5) * ((X101:BQ101="Y") + (X101:BQ101="N")) * 2 ))</f>
        <v>102</v>
      </c>
      <c r="BT101" s="3" cm="1">
        <f t="array" ref="BT101" xml:space="preserve"> 5 * (SUMPRODUCT( (M$6:V$6=1) * (M101:V101="Y") * 2 ) + SUMPRODUCT( (M$6:V$6=2) * (M101:V101="Y") * 1 ) +SUMPRODUCT( (M$6:V$6=3) * (M101:V101="Y") * 1 ) + SUMPRODUCT( (M$6:V$6=4) * (M101:V101="N") * 1 ) +SUMPRODUCT( (M$6:V$6=5) * (M101:V101="N") * 2 ))
+ (SUMPRODUCT( (X$6:BQ$6=1) * (X101:BQ101="Y") * 2 ) +SUMPRODUCT( (X$6:BQ$6=2) * (X101:BQ101="Y") * 1 ) +SUMPRODUCT( (X$6:BQ$6=3) * (X101:BQ101="Y") * 1 ) +SUMPRODUCT( (X$6:BQ$6=4) * (X101:BQ101="N") * 1 ) +SUMPRODUCT( (X$6:BQ$6=5) * (X101:BQ101="N") * 2 ))</f>
        <v>10</v>
      </c>
      <c r="BU101" s="3">
        <f t="shared" si="14"/>
        <v>2</v>
      </c>
      <c r="BV101" s="3">
        <f t="shared" si="11"/>
        <v>1</v>
      </c>
      <c r="BX101" s="3">
        <f xml:space="preserve"> 5 * (SUMPRODUCT( (M$6:N$6=1)*((M101:N101="Y") + (M101:N101="N")) * 2 ) +SUMPRODUCT( (M$6:N$6=2) * ((M101:N101="Y") + (M101:N101="N")) * 1 ) + SUMPRODUCT( (M$6:N$6=3)*((M101:N101="Y")+(M101:N101="N"))*1 ) +SUMPRODUCT( (M$6:N$6=4 ) * ((M101:N101="Y") + (M101:N101="N")) * 1 )+SUMPRODUCT( (M$6:N$6=5) * ((M101:N101="Y")+(M101:N101="N")) * 2 ))+1*(SUMPRODUCT( (X$6:AC$6=1) * ((X101:AC101="Y") + (X101:AC101="N")) * 2 ) +SUMPRODUCT( (X$6:AC$6=2 ) * ((X101:AC101="Y") + (X101:AC101="N")) * 1 ) +SUMPRODUCT( (X$6:AC$6=3) * ((X101:AC101="Y") + (X101:AC101="N")) * 1 ) +SUMPRODUCT( (X$6:AC$6=4) * ((X101:AC101="Y") + (X101:AC101="N")) * 1 ) + SUMPRODUCT( (X$6:AC$6=5) * ((X101:AC101="Y") + (X101:AC101="N")) * 2 ))</f>
        <v>17</v>
      </c>
      <c r="BY101" s="3">
        <f xml:space="preserve"> 5 * (SUMPRODUCT( (M$6:N$6=1) * (M101:N101="Y") * 2 ) + SUMPRODUCT( (M$6:N$6=2) * (M101:N101="Y") * 1 ) +SUMPRODUCT( (M$6:N$6=3) * (M101:N101="Y") * 1 ) + SUMPRODUCT( (M$6:N$6=4) * (M101:N101="N") * 1 ) +SUMPRODUCT( (M$6:N$6=5) * (M101:N101="N") * 2 ))
+ (SUMPRODUCT( (X$6:AC$6=1) * (X101:AC101="Y") * 2 ) +SUMPRODUCT( (X$6:AC$6=2) * (X101:AC101="Y") * 1 ) +SUMPRODUCT( (X$6:AC$6=3) * (X101:AC101="Y") * 1 ) +SUMPRODUCT( (X$6:AC$6=4) * (X101:AC101="N") * 1 ) +SUMPRODUCT( (X$6:AC$6=5) * (X101:AC101="N") * 2 ))</f>
        <v>0</v>
      </c>
      <c r="BZ101" s="3">
        <f>COUNTA(M101:N101)+COUNTA(X101:AC101)</f>
        <v>8</v>
      </c>
      <c r="CA101" s="3">
        <f xml:space="preserve"> 5 * (SUMPRODUCT( (O$6:R$6=1)*((O101:R101="Y") + (O101:R101="N")) * 2 ) +SUMPRODUCT( (O$6:R$6=2) * ((O101:R101="Y") + (O101:R101="N")) * 1 ) + SUMPRODUCT( (O$6:R$6=3)*((O101:R101="Y")+(O101:R101="N"))*1 ) +SUMPRODUCT( (O$6:R$6=4 ) * ((O101:R101="Y") + (O101:R101="N")) * 1 )+SUMPRODUCT( (O$6:R$6=5) * ((O101:R101="Y")+(O101:R101="N")) * 2 ))
+1*(SUMPRODUCT( (AD$6:AQ$6=1) * ((AD101:AQ101="Y") + (AD101:AQ101="N")) * 2 ) +SUMPRODUCT( (AD$6:AQ$6=2 ) * ((AD101:AQ101="Y") + (AD101:AQ101="N")) * 1 ) +SUMPRODUCT( (AD$6:AQ$6=3) * ((AD101:AQ101="Y") + (AD101:AQ101="N")) * 1 ) +SUMPRODUCT( (AD$6:AQ$6=4) * ((AD101:AQ101="Y") + (AD101:AQ101="N")) * 1 ) + SUMPRODUCT( (AD$6:AQ$6=5) * ((AD101:AQ101="Y") + (AD101:AQ101="N")) * 2 ))</f>
        <v>40</v>
      </c>
      <c r="CB101" s="3">
        <f xml:space="preserve"> 5 * (SUMPRODUCT( (O$6:R$6=1) * (O101:R101="Y") * 2 ) + SUMPRODUCT( (O$6:R$6=2) * (O101:R101="Y") * 1 ) +SUMPRODUCT( (O$6:R$6=3) * (O101:R101="Y") * 1 ) + SUMPRODUCT( (O$6:R$6=4) * (O101:R101="N") * 1 ) +SUMPRODUCT( (O$6:R$6=5) * (O101:R101="N") * 2 ))
+ (SUMPRODUCT( (AD$6:AQ$6=1) * (AD101:AQ101="Y") * 2 ) +SUMPRODUCT( (AD$6:AQ$6=2) * (AD101:AQ101="Y") * 1 ) +SUMPRODUCT( (AD$6:AQ$6=3) * (AD101:AQ101="Y") * 1 ) +SUMPRODUCT( (AD$6:AQ$6=4) * (AD101:AQ101="N") * 1 ) +SUMPRODUCT( (AD$6:AQ$6=5) * (AD101:AQ101="N") * 2 ))</f>
        <v>10</v>
      </c>
      <c r="CC101" s="3">
        <f>COUNTA(O101:R101)+COUNTA(AD101:AQ101)</f>
        <v>18</v>
      </c>
      <c r="CD101" s="3">
        <f>1*(SUMPRODUCT( (AR$6:AY$6=1) * ((AR101:AY101="Y") + (AR101:AY101="N")) * 2 ) +SUMPRODUCT( (AR$6:AY$6=2 ) * ((AR101:AY101="Y") + (AR101:AY101="N")) * 1 ) +SUMPRODUCT( (AR$6:AY$6=3) * ((AR101:AY101="Y") + (AR101:AY101="N")) * 1 ) +SUMPRODUCT( (AR$6:AY$6=4) * ((AR101:AY101="Y") + (AR101:AY101="N")) * 1 ) + SUMPRODUCT( (AR$6:AY$6=5) * ((AR101:AY101="Y") + (AR101:AY101="N")) * 2 ))</f>
        <v>7</v>
      </c>
      <c r="CE101" s="3">
        <f>(SUMPRODUCT( (AR$6:AY$6=1) * (AR101:AY101="Y") * 2 ) +SUMPRODUCT( (AR$6:AY$6=2) * (AR101:AY101="Y") * 1 ) +SUMPRODUCT( (AR$6:AY$6=3) * (AR101:AY101="Y") * 1 ) +SUMPRODUCT( (AR$6:AY$6=4) * (AR101:AY101="N") * 1 ) +SUMPRODUCT( (AR$6:AY$6=5) * (AR101:AY101="N") * 2 ))</f>
        <v>0</v>
      </c>
      <c r="CF101" s="3">
        <f>COUNTA(AR101:AY101)</f>
        <v>8</v>
      </c>
      <c r="CG101" s="3" cm="1">
        <f t="array" ref="CG101">5*(SUMPRODUCT((S$6=1)*((S101="Y")+(S101="N"))*2)+SUMPRODUCT((S$6=2)*((S101="Y")+(S101="N"))*1)+SUMPRODUCT((S$6=3)*((S101="Y")+(S101="N"))*1)+SUMPRODUCT((S$6=4)*((S101="Y")+(S101="N"))*1)+SUMPRODUCT((S$6=5)*((S101="Y")+(S101="N"))*2))+1*(SUMPRODUCT((AZ$6:BI$6=1)*((AZ101:BI101="Y")+(AZ101:BI101="N"))*2)+SUMPRODUCT((AZ$6:BI$6=2)*((AZ101:BI101="Y")+(AZ101:BI101="N"))*1)+SUMPRODUCT((AZ$6:BI$6=3)*((AZ101:BI101="Y")+(AZ101:BI101="N"))*1)+SUMPRODUCT((AZ$6:BI$6=4)*((AZ101:BI101="Y")+(AZ101:BI101="N"))*1)+SUMPRODUCT((AZ$6:BI$6=5)*((AZ101:BI101="Y")+(AZ101:BI101="N"))*2))</f>
        <v>14</v>
      </c>
      <c r="CH101" s="3" cm="1">
        <f t="array" ref="CH101">5*(SUMPRODUCT((S$6=1)*(S101="Y")*2)+SUMPRODUCT((S$6=2)*(S101="Y")*1)+SUMPRODUCT((S$6=3)*(S101="Y")*1)+SUMPRODUCT((S$6=4)*(S101="N")*1)+SUMPRODUCT((S$6=5)*(S101="N")*2))+(SUMPRODUCT((AZ$6:BI$6=1)*(AZ101:BI101="Y")*2)+SUMPRODUCT((AZ$6:BI$6=2)*(AZ101:BI101="Y")*1)+SUMPRODUCT((AZ$6:BI$6=3)*(AZ101:BI101="Y")*1)+SUMPRODUCT((AZ$6:BI$6=4)*(AZ101:BI101="N")*1)+SUMPRODUCT((AZ$6:BI$6=5)*(AZ101:BI101="N")*2))</f>
        <v>0</v>
      </c>
      <c r="CI101" s="3">
        <f>COUNTA(S101)+COUNTA(AZ101:BI101)</f>
        <v>11</v>
      </c>
      <c r="CJ101" s="3" cm="1">
        <f t="array" ref="CJ101">5*(SUMPRODUCT((T$6:V$6=1)*((T101:V101="Y")+(T101:V101="N"))*2)+SUMPRODUCT((T$6:V$6=2)*((T101:V101="Y")+(T101:V101="N"))*1)+SUMPRODUCT((T$6:V$6=3)*((T101:V101="Y")+(T101:V101="N"))*1)+SUMPRODUCT((T$6:V$6=4)*((T101:V101="Y")+(T101:V101="N"))*1)+SUMPRODUCT((T$6:V$6=5)*((T101:V101="Y")+(T101:V101="N"))*2))+1*(SUMPRODUCT((BJ$6:BQ$6=1)*((BJ101:BQ101="Y")+(BJ101:BQ101="N"))*2)+SUMPRODUCT((BJ$6:BQ$6=2)*((BJ101:BQ101="Y")+(BJ101:BQ101="N"))*1)+SUMPRODUCT((BJ$6:BQ$6=3)*((BJ101:BQ101="Y")+(BJ101:BQ101="N"))*1)+SUMPRODUCT((BJ$6:BQ$6=4)*((BJ101:BQ101="Y")+(BJ101:BQ101="N"))*1)+SUMPRODUCT((BJ$6:BQ$6=5)*((BJ101:BQ101="Y")+(BJ101:BQ101="N"))*2))</f>
        <v>24</v>
      </c>
      <c r="CK101" s="3" cm="1">
        <f t="array" ref="CK101">5*(SUMPRODUCT((T$6:V$6=1)*(T101:V101="Y")*2)+SUMPRODUCT((T$6:V$6=2)*(T101:V101="Y")*1)+SUMPRODUCT((T$6:V$6=3)*(T101:V101="Y")*1)+SUMPRODUCT((T$6:V$6=4)*(T101:V101="N")*1)+SUMPRODUCT((T$6:V$6=5)*(T101:V101="N")*2))+(SUMPRODUCT((BJ$6:BQ$6=1)*(BJ101:BQ101="Y")*2)+SUMPRODUCT((BJ$6:BQ$6=2)*(BJ101:BQ101="Y")*1)+SUMPRODUCT((BJ$6:BQ$6=3)*(BJ101:BQ101="Y")*1)+SUMPRODUCT((BJ$6:BQ$6=4)*(BJ101:BQ101="N")*1)+SUMPRODUCT((BJ$6:BQ$6=5)*(BJ101:BQ101="N")*2))</f>
        <v>0</v>
      </c>
      <c r="CL101" s="3">
        <f t="shared" si="15"/>
        <v>11</v>
      </c>
      <c r="CM101" s="19" t="e">
        <f>SUM(COUNTIF(M101, $H$128)*$H$137)+(COUNTIF(M101, $H$129)*$H$137)+(COUNTIF(#REF!, $H$128)*$H$135)+(COUNTIF(#REF!, $H$129)*$H$135)</f>
        <v>#REF!</v>
      </c>
      <c r="CN101" s="19" t="e">
        <f>SUM(COUNTIF(M101, $H$128)*$H$137)+(COUNTIF(#REF!, $H$128)*$H$135)</f>
        <v>#REF!</v>
      </c>
      <c r="CO101" s="19">
        <f>COUNTA(M101)+COUNTA(#REF!)</f>
        <v>2</v>
      </c>
      <c r="CP101" s="19" t="e">
        <f>SUM(COUNTIF(M101, $H$128)*$H$137)+(COUNTIF(M101, $H$129)*$H$137)+(COUNTIF(#REF!, $H$128)*$H$135)+(COUNTIF(#REF!, $H$129)*$H$135)</f>
        <v>#REF!</v>
      </c>
      <c r="CQ101" s="19" t="e">
        <f>SUM(COUNTIF(M101, $H$128)*$H$137)+(COUNTIF(#REF!, $H$128)*$H$135)</f>
        <v>#REF!</v>
      </c>
      <c r="CR101" s="19">
        <f>COUNTA(M101)+COUNTA(#REF!)</f>
        <v>2</v>
      </c>
    </row>
    <row r="102" spans="1:96" ht="15.75" customHeight="1" thickBot="1" x14ac:dyDescent="0.25">
      <c r="A102" s="14">
        <f t="shared" si="10"/>
        <v>11.111111111111111</v>
      </c>
      <c r="B102" s="14">
        <f t="shared" si="16"/>
        <v>0</v>
      </c>
      <c r="C102" s="14">
        <f t="shared" si="17"/>
        <v>25</v>
      </c>
      <c r="D102" s="14">
        <f t="shared" si="18"/>
        <v>0</v>
      </c>
      <c r="E102" s="14">
        <f t="shared" si="12"/>
        <v>0</v>
      </c>
      <c r="F102" s="14">
        <f t="shared" si="13"/>
        <v>4.1666666666666661</v>
      </c>
      <c r="G102" s="14"/>
      <c r="H102" s="3" t="s">
        <v>41</v>
      </c>
      <c r="I102" s="3" t="s">
        <v>263</v>
      </c>
      <c r="J102" s="3" t="s">
        <v>264</v>
      </c>
      <c r="K102" s="17" t="s">
        <v>247</v>
      </c>
      <c r="L102" s="18" t="s">
        <v>176</v>
      </c>
      <c r="M102" s="3" t="s">
        <v>58</v>
      </c>
      <c r="N102" s="3" t="s">
        <v>71</v>
      </c>
      <c r="O102" s="3" t="s">
        <v>71</v>
      </c>
      <c r="P102" s="3" t="s">
        <v>71</v>
      </c>
      <c r="Q102" s="3" t="s">
        <v>71</v>
      </c>
      <c r="R102" s="3" t="s">
        <v>71</v>
      </c>
      <c r="S102" s="3" t="s">
        <v>71</v>
      </c>
      <c r="T102" s="3" t="s">
        <v>71</v>
      </c>
      <c r="U102" s="3" t="s">
        <v>71</v>
      </c>
      <c r="V102" s="3" t="s">
        <v>71</v>
      </c>
      <c r="W102" s="3" t="s">
        <v>71</v>
      </c>
      <c r="X102" s="3" t="s">
        <v>71</v>
      </c>
      <c r="Y102" s="3" t="s">
        <v>71</v>
      </c>
      <c r="Z102" s="3" t="s">
        <v>71</v>
      </c>
      <c r="AA102" s="3" t="s">
        <v>71</v>
      </c>
      <c r="AB102" s="3" t="s">
        <v>71</v>
      </c>
      <c r="AC102" s="3" t="s">
        <v>71</v>
      </c>
      <c r="AD102" s="3" t="s">
        <v>71</v>
      </c>
      <c r="AE102" s="3" t="s">
        <v>71</v>
      </c>
      <c r="AF102" s="3" t="s">
        <v>71</v>
      </c>
      <c r="AG102" s="3" t="s">
        <v>71</v>
      </c>
      <c r="AH102" s="3" t="s">
        <v>71</v>
      </c>
      <c r="AI102" s="3" t="s">
        <v>71</v>
      </c>
      <c r="AJ102" s="3" t="s">
        <v>71</v>
      </c>
      <c r="AK102" s="3" t="s">
        <v>71</v>
      </c>
      <c r="AL102" s="3" t="s">
        <v>71</v>
      </c>
      <c r="AM102" s="3" t="s">
        <v>71</v>
      </c>
      <c r="AN102" s="3" t="s">
        <v>71</v>
      </c>
      <c r="AO102" s="3" t="s">
        <v>71</v>
      </c>
      <c r="AP102" s="3" t="s">
        <v>71</v>
      </c>
      <c r="AQ102" s="3" t="s">
        <v>71</v>
      </c>
      <c r="AR102" s="3" t="s">
        <v>71</v>
      </c>
      <c r="AS102" s="3" t="s">
        <v>71</v>
      </c>
      <c r="AT102" s="3" t="s">
        <v>71</v>
      </c>
      <c r="AU102" s="3" t="s">
        <v>71</v>
      </c>
      <c r="AV102" s="3" t="s">
        <v>71</v>
      </c>
      <c r="AW102" s="3" t="s">
        <v>71</v>
      </c>
      <c r="AX102" s="3" t="s">
        <v>71</v>
      </c>
      <c r="AY102" s="3" t="s">
        <v>71</v>
      </c>
      <c r="AZ102" s="3" t="s">
        <v>71</v>
      </c>
      <c r="BA102" s="3" t="s">
        <v>71</v>
      </c>
      <c r="BB102" s="3" t="s">
        <v>71</v>
      </c>
      <c r="BC102" s="3" t="s">
        <v>71</v>
      </c>
      <c r="BD102" s="3" t="s">
        <v>71</v>
      </c>
      <c r="BE102" s="3" t="s">
        <v>71</v>
      </c>
      <c r="BF102" s="3" t="s">
        <v>71</v>
      </c>
      <c r="BG102" s="3" t="s">
        <v>71</v>
      </c>
      <c r="BH102" s="3" t="s">
        <v>71</v>
      </c>
      <c r="BI102" s="3" t="s">
        <v>71</v>
      </c>
      <c r="BJ102" s="3" t="s">
        <v>71</v>
      </c>
      <c r="BK102" s="3" t="s">
        <v>71</v>
      </c>
      <c r="BL102" s="3" t="s">
        <v>71</v>
      </c>
      <c r="BM102" s="3" t="s">
        <v>46</v>
      </c>
      <c r="BN102" s="3" t="s">
        <v>71</v>
      </c>
      <c r="BO102" s="3" t="s">
        <v>71</v>
      </c>
      <c r="BP102" s="3" t="s">
        <v>71</v>
      </c>
      <c r="BQ102" s="3" t="s">
        <v>71</v>
      </c>
      <c r="BR102" s="3" t="s">
        <v>71</v>
      </c>
      <c r="BS102" s="3" cm="1">
        <f t="array" ref="BS102" xml:space="preserve"> 5 * (SUMPRODUCT( (M$6:V$6=1)*((M102:V102="Y") + (M102:V102="N")) * 2 ) +SUMPRODUCT( (M$6:V$6=2) * ((M102:V102="Y") + (M102:V102="N")) * 1 ) + SUMPRODUCT( (M$6:V$6=3)*((M102:V102="Y")+(M102:V102="N"))*1 ) +SUMPRODUCT( (M$6:V$6=4 ) * ((M102:V102="Y") + (M102:V102="N")) * 1 )+SUMPRODUCT( (M$6:V$6=5) * ((M102:V102="Y")+(M102:V102="N")) * 2 ))+1*(SUMPRODUCT( (X$6:BQ$6=1) * ((X102:BQ102="Y") + (X102:BQ102="N")) * 2 ) +SUMPRODUCT( (X$6:BQ$6=2 ) * ((X102:BQ102="Y") + (X102:BQ102="N")) * 1 ) +SUMPRODUCT( (X$6:BQ$6=3) * ((X102:BQ102="Y") + (X102:BQ102="N")) * 1 ) +SUMPRODUCT( (X$6:BQ$6=4) * ((X102:BQ102="Y") + (X102:BQ102="N")) * 1 ) + SUMPRODUCT( (X$6:BQ$6=5) * ((X102:BQ102="Y") + (X102:BQ102="N")) * 2 ))</f>
        <v>99</v>
      </c>
      <c r="BT102" s="3" cm="1">
        <f t="array" ref="BT102" xml:space="preserve"> 5 * (SUMPRODUCT( (M$6:V$6=1) * (M102:V102="Y") * 2 ) + SUMPRODUCT( (M$6:V$6=2) * (M102:V102="Y") * 1 ) +SUMPRODUCT( (M$6:V$6=3) * (M102:V102="Y") * 1 ) + SUMPRODUCT( (M$6:V$6=4) * (M102:V102="N") * 1 ) +SUMPRODUCT( (M$6:V$6=5) * (M102:V102="N") * 2 ))
+ (SUMPRODUCT( (X$6:BQ$6=1) * (X102:BQ102="Y") * 2 ) +SUMPRODUCT( (X$6:BQ$6=2) * (X102:BQ102="Y") * 1 ) +SUMPRODUCT( (X$6:BQ$6=3) * (X102:BQ102="Y") * 1 ) +SUMPRODUCT( (X$6:BQ$6=4) * (X102:BQ102="N") * 1 ) +SUMPRODUCT( (X$6:BQ$6=5) * (X102:BQ102="N") * 2 ))</f>
        <v>11</v>
      </c>
      <c r="BU102" s="3">
        <f t="shared" si="14"/>
        <v>5</v>
      </c>
      <c r="BV102" s="3">
        <f t="shared" si="11"/>
        <v>1</v>
      </c>
      <c r="BX102" s="3">
        <f xml:space="preserve"> 5 * (SUMPRODUCT( (M$6:N$6=1)*((M102:N102="Y") + (M102:N102="N")) * 2 ) +SUMPRODUCT( (M$6:N$6=2) * ((M102:N102="Y") + (M102:N102="N")) * 1 ) + SUMPRODUCT( (M$6:N$6=3)*((M102:N102="Y")+(M102:N102="N"))*1 ) +SUMPRODUCT( (M$6:N$6=4 ) * ((M102:N102="Y") + (M102:N102="N")) * 1 )+SUMPRODUCT( (M$6:N$6=5) * ((M102:N102="Y")+(M102:N102="N")) * 2 ))+1*(SUMPRODUCT( (X$6:AC$6=1) * ((X102:AC102="Y") + (X102:AC102="N")) * 2 ) +SUMPRODUCT( (X$6:AC$6=2 ) * ((X102:AC102="Y") + (X102:AC102="N")) * 1 ) +SUMPRODUCT( (X$6:AC$6=3) * ((X102:AC102="Y") + (X102:AC102="N")) * 1 ) +SUMPRODUCT( (X$6:AC$6=4) * ((X102:AC102="Y") + (X102:AC102="N")) * 1 ) + SUMPRODUCT( (X$6:AC$6=5) * ((X102:AC102="Y") + (X102:AC102="N")) * 2 ))</f>
        <v>12</v>
      </c>
      <c r="BY102" s="3">
        <f xml:space="preserve"> 5 * (SUMPRODUCT( (M$6:N$6=1) * (M102:N102="Y") * 2 ) + SUMPRODUCT( (M$6:N$6=2) * (M102:N102="Y") * 1 ) +SUMPRODUCT( (M$6:N$6=3) * (M102:N102="Y") * 1 ) + SUMPRODUCT( (M$6:N$6=4) * (M102:N102="N") * 1 ) +SUMPRODUCT( (M$6:N$6=5) * (M102:N102="N") * 2 ))
+ (SUMPRODUCT( (X$6:AC$6=1) * (X102:AC102="Y") * 2 ) +SUMPRODUCT( (X$6:AC$6=2) * (X102:AC102="Y") * 1 ) +SUMPRODUCT( (X$6:AC$6=3) * (X102:AC102="Y") * 1 ) +SUMPRODUCT( (X$6:AC$6=4) * (X102:AC102="N") * 1 ) +SUMPRODUCT( (X$6:AC$6=5) * (X102:AC102="N") * 2 ))</f>
        <v>0</v>
      </c>
      <c r="BZ102" s="3">
        <f>COUNTA(M102:N102)+COUNTA(X102:AC102)</f>
        <v>8</v>
      </c>
      <c r="CA102" s="3">
        <f xml:space="preserve"> 5 * (SUMPRODUCT( (O$6:R$6=1)*((O102:R102="Y") + (O102:R102="N")) * 2 ) +SUMPRODUCT( (O$6:R$6=2) * ((O102:R102="Y") + (O102:R102="N")) * 1 ) + SUMPRODUCT( (O$6:R$6=3)*((O102:R102="Y")+(O102:R102="N"))*1 ) +SUMPRODUCT( (O$6:R$6=4 ) * ((O102:R102="Y") + (O102:R102="N")) * 1 )+SUMPRODUCT( (O$6:R$6=5) * ((O102:R102="Y")+(O102:R102="N")) * 2 ))
+1*(SUMPRODUCT( (AD$6:AQ$6=1) * ((AD102:AQ102="Y") + (AD102:AQ102="N")) * 2 ) +SUMPRODUCT( (AD$6:AQ$6=2 ) * ((AD102:AQ102="Y") + (AD102:AQ102="N")) * 1 ) +SUMPRODUCT( (AD$6:AQ$6=3) * ((AD102:AQ102="Y") + (AD102:AQ102="N")) * 1 ) +SUMPRODUCT( (AD$6:AQ$6=4) * ((AD102:AQ102="Y") + (AD102:AQ102="N")) * 1 ) + SUMPRODUCT( (AD$6:AQ$6=5) * ((AD102:AQ102="Y") + (AD102:AQ102="N")) * 2 ))</f>
        <v>40</v>
      </c>
      <c r="CB102" s="3">
        <f xml:space="preserve"> 5 * (SUMPRODUCT( (O$6:R$6=1) * (O102:R102="Y") * 2 ) + SUMPRODUCT( (O$6:R$6=2) * (O102:R102="Y") * 1 ) +SUMPRODUCT( (O$6:R$6=3) * (O102:R102="Y") * 1 ) + SUMPRODUCT( (O$6:R$6=4) * (O102:R102="N") * 1 ) +SUMPRODUCT( (O$6:R$6=5) * (O102:R102="N") * 2 ))
+ (SUMPRODUCT( (AD$6:AQ$6=1) * (AD102:AQ102="Y") * 2 ) +SUMPRODUCT( (AD$6:AQ$6=2) * (AD102:AQ102="Y") * 1 ) +SUMPRODUCT( (AD$6:AQ$6=3) * (AD102:AQ102="Y") * 1 ) +SUMPRODUCT( (AD$6:AQ$6=4) * (AD102:AQ102="N") * 1 ) +SUMPRODUCT( (AD$6:AQ$6=5) * (AD102:AQ102="N") * 2 ))</f>
        <v>10</v>
      </c>
      <c r="CC102" s="3">
        <f>COUNTA(O102:R102)+COUNTA(AD102:AQ102)</f>
        <v>18</v>
      </c>
      <c r="CD102" s="3">
        <f>1*(SUMPRODUCT( (AR$6:AY$6=1) * ((AR102:AY102="Y") + (AR102:AY102="N")) * 2 ) +SUMPRODUCT( (AR$6:AY$6=2 ) * ((AR102:AY102="Y") + (AR102:AY102="N")) * 1 ) +SUMPRODUCT( (AR$6:AY$6=3) * ((AR102:AY102="Y") + (AR102:AY102="N")) * 1 ) +SUMPRODUCT( (AR$6:AY$6=4) * ((AR102:AY102="Y") + (AR102:AY102="N")) * 1 ) + SUMPRODUCT( (AR$6:AY$6=5) * ((AR102:AY102="Y") + (AR102:AY102="N")) * 2 ))</f>
        <v>8</v>
      </c>
      <c r="CE102" s="3">
        <f>(SUMPRODUCT( (AR$6:AY$6=1) * (AR102:AY102="Y") * 2 ) +SUMPRODUCT( (AR$6:AY$6=2) * (AR102:AY102="Y") * 1 ) +SUMPRODUCT( (AR$6:AY$6=3) * (AR102:AY102="Y") * 1 ) +SUMPRODUCT( (AR$6:AY$6=4) * (AR102:AY102="N") * 1 ) +SUMPRODUCT( (AR$6:AY$6=5) * (AR102:AY102="N") * 2 ))</f>
        <v>0</v>
      </c>
      <c r="CF102" s="3">
        <f>COUNTA(AR102:AY102)</f>
        <v>8</v>
      </c>
      <c r="CG102" s="3" cm="1">
        <f t="array" ref="CG102">5*(SUMPRODUCT((S$6=1)*((S102="Y")+(S102="N"))*2)+SUMPRODUCT((S$6=2)*((S102="Y")+(S102="N"))*1)+SUMPRODUCT((S$6=3)*((S102="Y")+(S102="N"))*1)+SUMPRODUCT((S$6=4)*((S102="Y")+(S102="N"))*1)+SUMPRODUCT((S$6=5)*((S102="Y")+(S102="N"))*2))+1*(SUMPRODUCT((AZ$6:BI$6=1)*((AZ102:BI102="Y")+(AZ102:BI102="N"))*2)+SUMPRODUCT((AZ$6:BI$6=2)*((AZ102:BI102="Y")+(AZ102:BI102="N"))*1)+SUMPRODUCT((AZ$6:BI$6=3)*((AZ102:BI102="Y")+(AZ102:BI102="N"))*1)+SUMPRODUCT((AZ$6:BI$6=4)*((AZ102:BI102="Y")+(AZ102:BI102="N"))*1)+SUMPRODUCT((AZ$6:BI$6=5)*((AZ102:BI102="Y")+(AZ102:BI102="N"))*2))</f>
        <v>15</v>
      </c>
      <c r="CH102" s="3" cm="1">
        <f t="array" ref="CH102">5*(SUMPRODUCT((S$6=1)*(S102="Y")*2)+SUMPRODUCT((S$6=2)*(S102="Y")*1)+SUMPRODUCT((S$6=3)*(S102="Y")*1)+SUMPRODUCT((S$6=4)*(S102="N")*1)+SUMPRODUCT((S$6=5)*(S102="N")*2))+(SUMPRODUCT((AZ$6:BI$6=1)*(AZ102:BI102="Y")*2)+SUMPRODUCT((AZ$6:BI$6=2)*(AZ102:BI102="Y")*1)+SUMPRODUCT((AZ$6:BI$6=3)*(AZ102:BI102="Y")*1)+SUMPRODUCT((AZ$6:BI$6=4)*(AZ102:BI102="N")*1)+SUMPRODUCT((AZ$6:BI$6=5)*(AZ102:BI102="N")*2))</f>
        <v>0</v>
      </c>
      <c r="CI102" s="3">
        <f>COUNTA(S102)+COUNTA(AZ102:BI102)</f>
        <v>11</v>
      </c>
      <c r="CJ102" s="3" cm="1">
        <f t="array" ref="CJ102">5*(SUMPRODUCT((T$6:V$6=1)*((T102:V102="Y")+(T102:V102="N"))*2)+SUMPRODUCT((T$6:V$6=2)*((T102:V102="Y")+(T102:V102="N"))*1)+SUMPRODUCT((T$6:V$6=3)*((T102:V102="Y")+(T102:V102="N"))*1)+SUMPRODUCT((T$6:V$6=4)*((T102:V102="Y")+(T102:V102="N"))*1)+SUMPRODUCT((T$6:V$6=5)*((T102:V102="Y")+(T102:V102="N"))*2))+1*(SUMPRODUCT((BJ$6:BQ$6=1)*((BJ102:BQ102="Y")+(BJ102:BQ102="N"))*2)+SUMPRODUCT((BJ$6:BQ$6=2)*((BJ102:BQ102="Y")+(BJ102:BQ102="N"))*1)+SUMPRODUCT((BJ$6:BQ$6=3)*((BJ102:BQ102="Y")+(BJ102:BQ102="N"))*1)+SUMPRODUCT((BJ$6:BQ$6=4)*((BJ102:BQ102="Y")+(BJ102:BQ102="N"))*1)+SUMPRODUCT((BJ$6:BQ$6=5)*((BJ102:BQ102="Y")+(BJ102:BQ102="N"))*2))</f>
        <v>24</v>
      </c>
      <c r="CK102" s="3" cm="1">
        <f t="array" ref="CK102">5*(SUMPRODUCT((T$6:V$6=1)*(T102:V102="Y")*2)+SUMPRODUCT((T$6:V$6=2)*(T102:V102="Y")*1)+SUMPRODUCT((T$6:V$6=3)*(T102:V102="Y")*1)+SUMPRODUCT((T$6:V$6=4)*(T102:V102="N")*1)+SUMPRODUCT((T$6:V$6=5)*(T102:V102="N")*2))+(SUMPRODUCT((BJ$6:BQ$6=1)*(BJ102:BQ102="Y")*2)+SUMPRODUCT((BJ$6:BQ$6=2)*(BJ102:BQ102="Y")*1)+SUMPRODUCT((BJ$6:BQ$6=3)*(BJ102:BQ102="Y")*1)+SUMPRODUCT((BJ$6:BQ$6=4)*(BJ102:BQ102="N")*1)+SUMPRODUCT((BJ$6:BQ$6=5)*(BJ102:BQ102="N")*2))</f>
        <v>1</v>
      </c>
      <c r="CL102" s="3">
        <f t="shared" si="15"/>
        <v>11</v>
      </c>
      <c r="CM102" s="19" t="e">
        <f>SUM(COUNTIF(M102, $H$128)*$H$137)+(COUNTIF(M102, $H$129)*$H$137)+(COUNTIF(#REF!, $H$128)*$H$135)+(COUNTIF(#REF!, $H$129)*$H$135)</f>
        <v>#REF!</v>
      </c>
      <c r="CN102" s="19" t="e">
        <f>SUM(COUNTIF(M102, $H$128)*$H$137)+(COUNTIF(#REF!, $H$128)*$H$135)</f>
        <v>#REF!</v>
      </c>
      <c r="CO102" s="19">
        <f>COUNTA(M102)+COUNTA(#REF!)</f>
        <v>2</v>
      </c>
      <c r="CP102" s="19" t="e">
        <f>SUM(COUNTIF(M102, $H$128)*$H$137)+(COUNTIF(M102, $H$129)*$H$137)+(COUNTIF(#REF!, $H$128)*$H$135)+(COUNTIF(#REF!, $H$129)*$H$135)</f>
        <v>#REF!</v>
      </c>
      <c r="CQ102" s="19" t="e">
        <f>SUM(COUNTIF(M102, $H$128)*$H$137)+(COUNTIF(#REF!, $H$128)*$H$135)</f>
        <v>#REF!</v>
      </c>
      <c r="CR102" s="19">
        <f>COUNTA(M102)+COUNTA(#REF!)</f>
        <v>2</v>
      </c>
    </row>
    <row r="103" spans="1:96" ht="15.75" customHeight="1" thickBot="1" x14ac:dyDescent="0.25">
      <c r="A103" s="14">
        <f t="shared" si="10"/>
        <v>10.1010101010101</v>
      </c>
      <c r="B103" s="14">
        <f t="shared" si="16"/>
        <v>0</v>
      </c>
      <c r="C103" s="14">
        <f t="shared" si="17"/>
        <v>25.641025641025639</v>
      </c>
      <c r="D103" s="14">
        <f t="shared" si="18"/>
        <v>0</v>
      </c>
      <c r="E103" s="14">
        <f t="shared" si="12"/>
        <v>0</v>
      </c>
      <c r="F103" s="14">
        <f t="shared" si="13"/>
        <v>0</v>
      </c>
      <c r="G103" s="14"/>
      <c r="H103" s="3" t="s">
        <v>41</v>
      </c>
      <c r="I103" s="3" t="s">
        <v>265</v>
      </c>
      <c r="J103" s="3" t="s">
        <v>266</v>
      </c>
      <c r="K103" s="17" t="s">
        <v>175</v>
      </c>
      <c r="L103" s="18" t="s">
        <v>176</v>
      </c>
      <c r="M103" s="3" t="s">
        <v>71</v>
      </c>
      <c r="N103" s="3" t="s">
        <v>71</v>
      </c>
      <c r="O103" s="3" t="s">
        <v>71</v>
      </c>
      <c r="P103" s="3" t="s">
        <v>71</v>
      </c>
      <c r="Q103" s="3" t="s">
        <v>71</v>
      </c>
      <c r="R103" s="3" t="s">
        <v>71</v>
      </c>
      <c r="S103" s="3" t="s">
        <v>71</v>
      </c>
      <c r="T103" s="3" t="s">
        <v>71</v>
      </c>
      <c r="U103" s="3" t="s">
        <v>71</v>
      </c>
      <c r="V103" s="3" t="s">
        <v>71</v>
      </c>
      <c r="W103" s="3" t="s">
        <v>71</v>
      </c>
      <c r="X103" s="3" t="s">
        <v>71</v>
      </c>
      <c r="Y103" s="3" t="s">
        <v>71</v>
      </c>
      <c r="Z103" s="3" t="s">
        <v>71</v>
      </c>
      <c r="AA103" s="3" t="s">
        <v>58</v>
      </c>
      <c r="AB103" s="3" t="s">
        <v>58</v>
      </c>
      <c r="AC103" s="3" t="s">
        <v>58</v>
      </c>
      <c r="AD103" s="3" t="s">
        <v>71</v>
      </c>
      <c r="AE103" s="3" t="s">
        <v>71</v>
      </c>
      <c r="AF103" s="3" t="s">
        <v>58</v>
      </c>
      <c r="AG103" s="3" t="s">
        <v>71</v>
      </c>
      <c r="AH103" s="3" t="s">
        <v>71</v>
      </c>
      <c r="AI103" s="3" t="s">
        <v>71</v>
      </c>
      <c r="AJ103" s="3" t="s">
        <v>71</v>
      </c>
      <c r="AK103" s="3" t="s">
        <v>71</v>
      </c>
      <c r="AL103" s="3" t="s">
        <v>71</v>
      </c>
      <c r="AM103" s="3" t="s">
        <v>71</v>
      </c>
      <c r="AN103" s="3" t="s">
        <v>71</v>
      </c>
      <c r="AO103" s="3" t="s">
        <v>71</v>
      </c>
      <c r="AP103" s="3" t="s">
        <v>71</v>
      </c>
      <c r="AQ103" s="3" t="s">
        <v>71</v>
      </c>
      <c r="AR103" s="3" t="s">
        <v>71</v>
      </c>
      <c r="AS103" s="3" t="s">
        <v>71</v>
      </c>
      <c r="AT103" s="3" t="s">
        <v>71</v>
      </c>
      <c r="AU103" s="3" t="s">
        <v>71</v>
      </c>
      <c r="AV103" s="3" t="s">
        <v>71</v>
      </c>
      <c r="AW103" s="3" t="s">
        <v>71</v>
      </c>
      <c r="AX103" s="3" t="s">
        <v>71</v>
      </c>
      <c r="AY103" s="3" t="s">
        <v>71</v>
      </c>
      <c r="AZ103" s="3" t="s">
        <v>71</v>
      </c>
      <c r="BA103" s="3" t="s">
        <v>71</v>
      </c>
      <c r="BB103" s="3" t="s">
        <v>71</v>
      </c>
      <c r="BC103" s="3" t="s">
        <v>71</v>
      </c>
      <c r="BD103" s="3" t="s">
        <v>71</v>
      </c>
      <c r="BE103" s="3" t="s">
        <v>71</v>
      </c>
      <c r="BF103" s="3" t="s">
        <v>71</v>
      </c>
      <c r="BG103" s="3" t="s">
        <v>71</v>
      </c>
      <c r="BH103" s="3" t="s">
        <v>71</v>
      </c>
      <c r="BI103" s="3" t="s">
        <v>71</v>
      </c>
      <c r="BJ103" s="3" t="s">
        <v>71</v>
      </c>
      <c r="BK103" s="3" t="s">
        <v>71</v>
      </c>
      <c r="BL103" s="3" t="s">
        <v>71</v>
      </c>
      <c r="BM103" s="3" t="s">
        <v>71</v>
      </c>
      <c r="BN103" s="3" t="s">
        <v>71</v>
      </c>
      <c r="BO103" s="3" t="s">
        <v>71</v>
      </c>
      <c r="BP103" s="3" t="s">
        <v>58</v>
      </c>
      <c r="BQ103" s="3" t="s">
        <v>71</v>
      </c>
      <c r="BR103" s="3" t="s">
        <v>71</v>
      </c>
      <c r="BS103" s="3" cm="1">
        <f t="array" ref="BS103" xml:space="preserve"> 5 * (SUMPRODUCT( (M$6:V$6=1)*((M103:V103="Y") + (M103:V103="N")) * 2 ) +SUMPRODUCT( (M$6:V$6=2) * ((M103:V103="Y") + (M103:V103="N")) * 1 ) + SUMPRODUCT( (M$6:V$6=3)*((M103:V103="Y")+(M103:V103="N"))*1 ) +SUMPRODUCT( (M$6:V$6=4 ) * ((M103:V103="Y") + (M103:V103="N")) * 1 )+SUMPRODUCT( (M$6:V$6=5) * ((M103:V103="Y")+(M103:V103="N")) * 2 ))+1*(SUMPRODUCT( (X$6:BQ$6=1) * ((X103:BQ103="Y") + (X103:BQ103="N")) * 2 ) +SUMPRODUCT( (X$6:BQ$6=2 ) * ((X103:BQ103="Y") + (X103:BQ103="N")) * 1 ) +SUMPRODUCT( (X$6:BQ$6=3) * ((X103:BQ103="Y") + (X103:BQ103="N")) * 1 ) +SUMPRODUCT( (X$6:BQ$6=4) * ((X103:BQ103="Y") + (X103:BQ103="N")) * 1 ) + SUMPRODUCT( (X$6:BQ$6=5) * ((X103:BQ103="Y") + (X103:BQ103="N")) * 2 ))</f>
        <v>99</v>
      </c>
      <c r="BT103" s="3" cm="1">
        <f t="array" ref="BT103" xml:space="preserve"> 5 * (SUMPRODUCT( (M$6:V$6=1) * (M103:V103="Y") * 2 ) + SUMPRODUCT( (M$6:V$6=2) * (M103:V103="Y") * 1 ) +SUMPRODUCT( (M$6:V$6=3) * (M103:V103="Y") * 1 ) + SUMPRODUCT( (M$6:V$6=4) * (M103:V103="N") * 1 ) +SUMPRODUCT( (M$6:V$6=5) * (M103:V103="N") * 2 ))
+ (SUMPRODUCT( (X$6:BQ$6=1) * (X103:BQ103="Y") * 2 ) +SUMPRODUCT( (X$6:BQ$6=2) * (X103:BQ103="Y") * 1 ) +SUMPRODUCT( (X$6:BQ$6=3) * (X103:BQ103="Y") * 1 ) +SUMPRODUCT( (X$6:BQ$6=4) * (X103:BQ103="N") * 1 ) +SUMPRODUCT( (X$6:BQ$6=5) * (X103:BQ103="N") * 2 ))</f>
        <v>10</v>
      </c>
      <c r="BU103" s="3">
        <f t="shared" si="14"/>
        <v>5</v>
      </c>
      <c r="BV103" s="3">
        <f t="shared" si="11"/>
        <v>1</v>
      </c>
      <c r="BX103" s="3">
        <f xml:space="preserve"> 5 * (SUMPRODUCT( (M$6:N$6=1)*((M103:N103="Y") + (M103:N103="N")) * 2 ) +SUMPRODUCT( (M$6:N$6=2) * ((M103:N103="Y") + (M103:N103="N")) * 1 ) + SUMPRODUCT( (M$6:N$6=3)*((M103:N103="Y")+(M103:N103="N"))*1 ) +SUMPRODUCT( (M$6:N$6=4 ) * ((M103:N103="Y") + (M103:N103="N")) * 1 )+SUMPRODUCT( (M$6:N$6=5) * ((M103:N103="Y")+(M103:N103="N")) * 2 ))+1*(SUMPRODUCT( (X$6:AC$6=1) * ((X103:AC103="Y") + (X103:AC103="N")) * 2 ) +SUMPRODUCT( (X$6:AC$6=2 ) * ((X103:AC103="Y") + (X103:AC103="N")) * 1 ) +SUMPRODUCT( (X$6:AC$6=3) * ((X103:AC103="Y") + (X103:AC103="N")) * 1 ) +SUMPRODUCT( (X$6:AC$6=4) * ((X103:AC103="Y") + (X103:AC103="N")) * 1 ) + SUMPRODUCT( (X$6:AC$6=5) * ((X103:AC103="Y") + (X103:AC103="N")) * 2 ))</f>
        <v>14</v>
      </c>
      <c r="BY103" s="3">
        <f xml:space="preserve"> 5 * (SUMPRODUCT( (M$6:N$6=1) * (M103:N103="Y") * 2 ) + SUMPRODUCT( (M$6:N$6=2) * (M103:N103="Y") * 1 ) +SUMPRODUCT( (M$6:N$6=3) * (M103:N103="Y") * 1 ) + SUMPRODUCT( (M$6:N$6=4) * (M103:N103="N") * 1 ) +SUMPRODUCT( (M$6:N$6=5) * (M103:N103="N") * 2 ))
+ (SUMPRODUCT( (X$6:AC$6=1) * (X103:AC103="Y") * 2 ) +SUMPRODUCT( (X$6:AC$6=2) * (X103:AC103="Y") * 1 ) +SUMPRODUCT( (X$6:AC$6=3) * (X103:AC103="Y") * 1 ) +SUMPRODUCT( (X$6:AC$6=4) * (X103:AC103="N") * 1 ) +SUMPRODUCT( (X$6:AC$6=5) * (X103:AC103="N") * 2 ))</f>
        <v>0</v>
      </c>
      <c r="BZ103" s="3">
        <f>COUNTA(M103:N103)+COUNTA(X103:AC103)</f>
        <v>8</v>
      </c>
      <c r="CA103" s="3">
        <f xml:space="preserve"> 5 * (SUMPRODUCT( (O$6:R$6=1)*((O103:R103="Y") + (O103:R103="N")) * 2 ) +SUMPRODUCT( (O$6:R$6=2) * ((O103:R103="Y") + (O103:R103="N")) * 1 ) + SUMPRODUCT( (O$6:R$6=3)*((O103:R103="Y")+(O103:R103="N"))*1 ) +SUMPRODUCT( (O$6:R$6=4 ) * ((O103:R103="Y") + (O103:R103="N")) * 1 )+SUMPRODUCT( (O$6:R$6=5) * ((O103:R103="Y")+(O103:R103="N")) * 2 ))
+1*(SUMPRODUCT( (AD$6:AQ$6=1) * ((AD103:AQ103="Y") + (AD103:AQ103="N")) * 2 ) +SUMPRODUCT( (AD$6:AQ$6=2 ) * ((AD103:AQ103="Y") + (AD103:AQ103="N")) * 1 ) +SUMPRODUCT( (AD$6:AQ$6=3) * ((AD103:AQ103="Y") + (AD103:AQ103="N")) * 1 ) +SUMPRODUCT( (AD$6:AQ$6=4) * ((AD103:AQ103="Y") + (AD103:AQ103="N")) * 1 ) + SUMPRODUCT( (AD$6:AQ$6=5) * ((AD103:AQ103="Y") + (AD103:AQ103="N")) * 2 ))</f>
        <v>39</v>
      </c>
      <c r="CB103" s="3">
        <f xml:space="preserve"> 5 * (SUMPRODUCT( (O$6:R$6=1) * (O103:R103="Y") * 2 ) + SUMPRODUCT( (O$6:R$6=2) * (O103:R103="Y") * 1 ) +SUMPRODUCT( (O$6:R$6=3) * (O103:R103="Y") * 1 ) + SUMPRODUCT( (O$6:R$6=4) * (O103:R103="N") * 1 ) +SUMPRODUCT( (O$6:R$6=5) * (O103:R103="N") * 2 ))
+ (SUMPRODUCT( (AD$6:AQ$6=1) * (AD103:AQ103="Y") * 2 ) +SUMPRODUCT( (AD$6:AQ$6=2) * (AD103:AQ103="Y") * 1 ) +SUMPRODUCT( (AD$6:AQ$6=3) * (AD103:AQ103="Y") * 1 ) +SUMPRODUCT( (AD$6:AQ$6=4) * (AD103:AQ103="N") * 1 ) +SUMPRODUCT( (AD$6:AQ$6=5) * (AD103:AQ103="N") * 2 ))</f>
        <v>10</v>
      </c>
      <c r="CC103" s="3">
        <f>COUNTA(O103:R103)+COUNTA(AD103:AQ103)</f>
        <v>18</v>
      </c>
      <c r="CD103" s="3">
        <f>1*(SUMPRODUCT( (AR$6:AY$6=1) * ((AR103:AY103="Y") + (AR103:AY103="N")) * 2 ) +SUMPRODUCT( (AR$6:AY$6=2 ) * ((AR103:AY103="Y") + (AR103:AY103="N")) * 1 ) +SUMPRODUCT( (AR$6:AY$6=3) * ((AR103:AY103="Y") + (AR103:AY103="N")) * 1 ) +SUMPRODUCT( (AR$6:AY$6=4) * ((AR103:AY103="Y") + (AR103:AY103="N")) * 1 ) + SUMPRODUCT( (AR$6:AY$6=5) * ((AR103:AY103="Y") + (AR103:AY103="N")) * 2 ))</f>
        <v>8</v>
      </c>
      <c r="CE103" s="3">
        <f>(SUMPRODUCT( (AR$6:AY$6=1) * (AR103:AY103="Y") * 2 ) +SUMPRODUCT( (AR$6:AY$6=2) * (AR103:AY103="Y") * 1 ) +SUMPRODUCT( (AR$6:AY$6=3) * (AR103:AY103="Y") * 1 ) +SUMPRODUCT( (AR$6:AY$6=4) * (AR103:AY103="N") * 1 ) +SUMPRODUCT( (AR$6:AY$6=5) * (AR103:AY103="N") * 2 ))</f>
        <v>0</v>
      </c>
      <c r="CF103" s="3">
        <f>COUNTA(AR103:AY103)</f>
        <v>8</v>
      </c>
      <c r="CG103" s="3" cm="1">
        <f t="array" ref="CG103">5*(SUMPRODUCT((S$6=1)*((S103="Y")+(S103="N"))*2)+SUMPRODUCT((S$6=2)*((S103="Y")+(S103="N"))*1)+SUMPRODUCT((S$6=3)*((S103="Y")+(S103="N"))*1)+SUMPRODUCT((S$6=4)*((S103="Y")+(S103="N"))*1)+SUMPRODUCT((S$6=5)*((S103="Y")+(S103="N"))*2))+1*(SUMPRODUCT((AZ$6:BI$6=1)*((AZ103:BI103="Y")+(AZ103:BI103="N"))*2)+SUMPRODUCT((AZ$6:BI$6=2)*((AZ103:BI103="Y")+(AZ103:BI103="N"))*1)+SUMPRODUCT((AZ$6:BI$6=3)*((AZ103:BI103="Y")+(AZ103:BI103="N"))*1)+SUMPRODUCT((AZ$6:BI$6=4)*((AZ103:BI103="Y")+(AZ103:BI103="N"))*1)+SUMPRODUCT((AZ$6:BI$6=5)*((AZ103:BI103="Y")+(AZ103:BI103="N"))*2))</f>
        <v>15</v>
      </c>
      <c r="CH103" s="3" cm="1">
        <f t="array" ref="CH103">5*(SUMPRODUCT((S$6=1)*(S103="Y")*2)+SUMPRODUCT((S$6=2)*(S103="Y")*1)+SUMPRODUCT((S$6=3)*(S103="Y")*1)+SUMPRODUCT((S$6=4)*(S103="N")*1)+SUMPRODUCT((S$6=5)*(S103="N")*2))+(SUMPRODUCT((AZ$6:BI$6=1)*(AZ103:BI103="Y")*2)+SUMPRODUCT((AZ$6:BI$6=2)*(AZ103:BI103="Y")*1)+SUMPRODUCT((AZ$6:BI$6=3)*(AZ103:BI103="Y")*1)+SUMPRODUCT((AZ$6:BI$6=4)*(AZ103:BI103="N")*1)+SUMPRODUCT((AZ$6:BI$6=5)*(AZ103:BI103="N")*2))</f>
        <v>0</v>
      </c>
      <c r="CI103" s="3">
        <f>COUNTA(S103)+COUNTA(AZ103:BI103)</f>
        <v>11</v>
      </c>
      <c r="CJ103" s="3" cm="1">
        <f t="array" ref="CJ103">5*(SUMPRODUCT((T$6:V$6=1)*((T103:V103="Y")+(T103:V103="N"))*2)+SUMPRODUCT((T$6:V$6=2)*((T103:V103="Y")+(T103:V103="N"))*1)+SUMPRODUCT((T$6:V$6=3)*((T103:V103="Y")+(T103:V103="N"))*1)+SUMPRODUCT((T$6:V$6=4)*((T103:V103="Y")+(T103:V103="N"))*1)+SUMPRODUCT((T$6:V$6=5)*((T103:V103="Y")+(T103:V103="N"))*2))+1*(SUMPRODUCT((BJ$6:BQ$6=1)*((BJ103:BQ103="Y")+(BJ103:BQ103="N"))*2)+SUMPRODUCT((BJ$6:BQ$6=2)*((BJ103:BQ103="Y")+(BJ103:BQ103="N"))*1)+SUMPRODUCT((BJ$6:BQ$6=3)*((BJ103:BQ103="Y")+(BJ103:BQ103="N"))*1)+SUMPRODUCT((BJ$6:BQ$6=4)*((BJ103:BQ103="Y")+(BJ103:BQ103="N"))*1)+SUMPRODUCT((BJ$6:BQ$6=5)*((BJ103:BQ103="Y")+(BJ103:BQ103="N"))*2))</f>
        <v>23</v>
      </c>
      <c r="CK103" s="3" cm="1">
        <f t="array" ref="CK103">5*(SUMPRODUCT((T$6:V$6=1)*(T103:V103="Y")*2)+SUMPRODUCT((T$6:V$6=2)*(T103:V103="Y")*1)+SUMPRODUCT((T$6:V$6=3)*(T103:V103="Y")*1)+SUMPRODUCT((T$6:V$6=4)*(T103:V103="N")*1)+SUMPRODUCT((T$6:V$6=5)*(T103:V103="N")*2))+(SUMPRODUCT((BJ$6:BQ$6=1)*(BJ103:BQ103="Y")*2)+SUMPRODUCT((BJ$6:BQ$6=2)*(BJ103:BQ103="Y")*1)+SUMPRODUCT((BJ$6:BQ$6=3)*(BJ103:BQ103="Y")*1)+SUMPRODUCT((BJ$6:BQ$6=4)*(BJ103:BQ103="N")*1)+SUMPRODUCT((BJ$6:BQ$6=5)*(BJ103:BQ103="N")*2))</f>
        <v>0</v>
      </c>
      <c r="CL103" s="3">
        <f t="shared" si="15"/>
        <v>11</v>
      </c>
      <c r="CM103" s="19" t="e">
        <f>SUM(COUNTIF(M103, $H$128)*$H$137)+(COUNTIF(M103, $H$129)*$H$137)+(COUNTIF(#REF!, $H$128)*$H$135)+(COUNTIF(#REF!, $H$129)*$H$135)</f>
        <v>#REF!</v>
      </c>
      <c r="CN103" s="19" t="e">
        <f>SUM(COUNTIF(M103, $H$128)*$H$137)+(COUNTIF(#REF!, $H$128)*$H$135)</f>
        <v>#REF!</v>
      </c>
      <c r="CO103" s="19">
        <f>COUNTA(M103)+COUNTA(#REF!)</f>
        <v>2</v>
      </c>
      <c r="CP103" s="19" t="e">
        <f>SUM(COUNTIF(M103, $H$128)*$H$137)+(COUNTIF(M103, $H$129)*$H$137)+(COUNTIF(#REF!, $H$128)*$H$135)+(COUNTIF(#REF!, $H$129)*$H$135)</f>
        <v>#REF!</v>
      </c>
      <c r="CQ103" s="19" t="e">
        <f>SUM(COUNTIF(M103, $H$128)*$H$137)+(COUNTIF(#REF!, $H$128)*$H$135)</f>
        <v>#REF!</v>
      </c>
      <c r="CR103" s="19">
        <f>COUNTA(M103)+COUNTA(#REF!)</f>
        <v>2</v>
      </c>
    </row>
    <row r="104" spans="1:96" ht="15.75" customHeight="1" thickBot="1" x14ac:dyDescent="0.25">
      <c r="A104" s="14">
        <f t="shared" ref="A104:A109" si="19">SUM((BT104/BS104)*100)</f>
        <v>9.8039215686274517</v>
      </c>
      <c r="B104" s="14">
        <f t="shared" si="16"/>
        <v>0</v>
      </c>
      <c r="C104" s="14">
        <f t="shared" si="17"/>
        <v>25.641025641025639</v>
      </c>
      <c r="D104" s="14">
        <f t="shared" si="18"/>
        <v>0</v>
      </c>
      <c r="E104" s="14">
        <f t="shared" si="12"/>
        <v>0</v>
      </c>
      <c r="F104" s="14">
        <f t="shared" si="13"/>
        <v>0</v>
      </c>
      <c r="G104" s="14"/>
      <c r="H104" s="3" t="s">
        <v>41</v>
      </c>
      <c r="I104" s="3" t="s">
        <v>267</v>
      </c>
      <c r="J104" s="3" t="s">
        <v>268</v>
      </c>
      <c r="K104" s="17" t="s">
        <v>220</v>
      </c>
      <c r="L104" s="18" t="s">
        <v>176</v>
      </c>
      <c r="M104" s="3" t="s">
        <v>71</v>
      </c>
      <c r="N104" s="3" t="s">
        <v>71</v>
      </c>
      <c r="O104" s="3" t="s">
        <v>71</v>
      </c>
      <c r="P104" s="3" t="s">
        <v>71</v>
      </c>
      <c r="Q104" s="3" t="s">
        <v>71</v>
      </c>
      <c r="R104" s="3" t="s">
        <v>71</v>
      </c>
      <c r="S104" s="3" t="s">
        <v>71</v>
      </c>
      <c r="T104" s="3" t="s">
        <v>71</v>
      </c>
      <c r="U104" s="3" t="s">
        <v>71</v>
      </c>
      <c r="V104" s="3" t="s">
        <v>71</v>
      </c>
      <c r="W104" s="3" t="s">
        <v>71</v>
      </c>
      <c r="X104" s="3" t="s">
        <v>71</v>
      </c>
      <c r="Y104" s="3" t="s">
        <v>71</v>
      </c>
      <c r="Z104" s="3" t="s">
        <v>71</v>
      </c>
      <c r="AA104" s="3" t="s">
        <v>71</v>
      </c>
      <c r="AB104" s="3" t="s">
        <v>71</v>
      </c>
      <c r="AC104" s="3" t="s">
        <v>71</v>
      </c>
      <c r="AD104" s="3" t="s">
        <v>71</v>
      </c>
      <c r="AE104" s="3" t="s">
        <v>71</v>
      </c>
      <c r="AF104" s="3" t="s">
        <v>71</v>
      </c>
      <c r="AG104" s="3" t="s">
        <v>58</v>
      </c>
      <c r="AH104" s="3" t="s">
        <v>71</v>
      </c>
      <c r="AI104" s="3" t="s">
        <v>71</v>
      </c>
      <c r="AJ104" s="3" t="s">
        <v>71</v>
      </c>
      <c r="AK104" s="3" t="s">
        <v>71</v>
      </c>
      <c r="AL104" s="3" t="s">
        <v>71</v>
      </c>
      <c r="AM104" s="3" t="s">
        <v>71</v>
      </c>
      <c r="AN104" s="3" t="s">
        <v>71</v>
      </c>
      <c r="AO104" s="3" t="s">
        <v>71</v>
      </c>
      <c r="AP104" s="3" t="s">
        <v>71</v>
      </c>
      <c r="AQ104" s="3" t="s">
        <v>71</v>
      </c>
      <c r="AR104" s="3" t="s">
        <v>71</v>
      </c>
      <c r="AS104" s="3" t="s">
        <v>71</v>
      </c>
      <c r="AT104" s="3" t="s">
        <v>71</v>
      </c>
      <c r="AU104" s="3" t="s">
        <v>71</v>
      </c>
      <c r="AV104" s="3" t="s">
        <v>71</v>
      </c>
      <c r="AW104" s="3" t="s">
        <v>71</v>
      </c>
      <c r="AX104" s="3" t="s">
        <v>71</v>
      </c>
      <c r="AY104" s="3" t="s">
        <v>71</v>
      </c>
      <c r="AZ104" s="3" t="s">
        <v>71</v>
      </c>
      <c r="BA104" s="3" t="s">
        <v>58</v>
      </c>
      <c r="BB104" s="3" t="s">
        <v>71</v>
      </c>
      <c r="BC104" s="3" t="s">
        <v>71</v>
      </c>
      <c r="BD104" s="3" t="s">
        <v>71</v>
      </c>
      <c r="BE104" s="3" t="s">
        <v>71</v>
      </c>
      <c r="BF104" s="3" t="s">
        <v>71</v>
      </c>
      <c r="BG104" s="3" t="s">
        <v>71</v>
      </c>
      <c r="BH104" s="3" t="s">
        <v>71</v>
      </c>
      <c r="BI104" s="3" t="s">
        <v>71</v>
      </c>
      <c r="BJ104" s="3" t="s">
        <v>71</v>
      </c>
      <c r="BK104" s="3" t="s">
        <v>71</v>
      </c>
      <c r="BL104" s="3" t="s">
        <v>71</v>
      </c>
      <c r="BM104" s="3" t="s">
        <v>71</v>
      </c>
      <c r="BN104" s="3" t="s">
        <v>71</v>
      </c>
      <c r="BO104" s="3" t="s">
        <v>71</v>
      </c>
      <c r="BP104" s="3" t="s">
        <v>71</v>
      </c>
      <c r="BQ104" s="3" t="s">
        <v>71</v>
      </c>
      <c r="BR104" s="3" t="s">
        <v>71</v>
      </c>
      <c r="BS104" s="3" cm="1">
        <f t="array" ref="BS104" xml:space="preserve"> 5 * (SUMPRODUCT( (M$6:V$6=1)*((M104:V104="Y") + (M104:V104="N")) * 2 ) +SUMPRODUCT( (M$6:V$6=2) * ((M104:V104="Y") + (M104:V104="N")) * 1 ) + SUMPRODUCT( (M$6:V$6=3)*((M104:V104="Y")+(M104:V104="N"))*1 ) +SUMPRODUCT( (M$6:V$6=4 ) * ((M104:V104="Y") + (M104:V104="N")) * 1 )+SUMPRODUCT( (M$6:V$6=5) * ((M104:V104="Y")+(M104:V104="N")) * 2 ))+1*(SUMPRODUCT( (X$6:BQ$6=1) * ((X104:BQ104="Y") + (X104:BQ104="N")) * 2 ) +SUMPRODUCT( (X$6:BQ$6=2 ) * ((X104:BQ104="Y") + (X104:BQ104="N")) * 1 ) +SUMPRODUCT( (X$6:BQ$6=3) * ((X104:BQ104="Y") + (X104:BQ104="N")) * 1 ) +SUMPRODUCT( (X$6:BQ$6=4) * ((X104:BQ104="Y") + (X104:BQ104="N")) * 1 ) + SUMPRODUCT( (X$6:BQ$6=5) * ((X104:BQ104="Y") + (X104:BQ104="N")) * 2 ))</f>
        <v>102</v>
      </c>
      <c r="BT104" s="3" cm="1">
        <f t="array" ref="BT104" xml:space="preserve"> 5 * (SUMPRODUCT( (M$6:V$6=1) * (M104:V104="Y") * 2 ) + SUMPRODUCT( (M$6:V$6=2) * (M104:V104="Y") * 1 ) +SUMPRODUCT( (M$6:V$6=3) * (M104:V104="Y") * 1 ) + SUMPRODUCT( (M$6:V$6=4) * (M104:V104="N") * 1 ) +SUMPRODUCT( (M$6:V$6=5) * (M104:V104="N") * 2 ))
+ (SUMPRODUCT( (X$6:BQ$6=1) * (X104:BQ104="Y") * 2 ) +SUMPRODUCT( (X$6:BQ$6=2) * (X104:BQ104="Y") * 1 ) +SUMPRODUCT( (X$6:BQ$6=3) * (X104:BQ104="Y") * 1 ) +SUMPRODUCT( (X$6:BQ$6=4) * (X104:BQ104="N") * 1 ) +SUMPRODUCT( (X$6:BQ$6=5) * (X104:BQ104="N") * 2 ))</f>
        <v>10</v>
      </c>
      <c r="BU104" s="3">
        <f t="shared" si="14"/>
        <v>2</v>
      </c>
      <c r="BV104" s="3">
        <f t="shared" ref="BV104:BV109" si="20">COUNTA(M104)</f>
        <v>1</v>
      </c>
      <c r="BX104" s="3">
        <f xml:space="preserve"> 5 * (SUMPRODUCT( (M$6:N$6=1)*((M104:N104="Y") + (M104:N104="N")) * 2 ) +SUMPRODUCT( (M$6:N$6=2) * ((M104:N104="Y") + (M104:N104="N")) * 1 ) + SUMPRODUCT( (M$6:N$6=3)*((M104:N104="Y")+(M104:N104="N"))*1 ) +SUMPRODUCT( (M$6:N$6=4 ) * ((M104:N104="Y") + (M104:N104="N")) * 1 )+SUMPRODUCT( (M$6:N$6=5) * ((M104:N104="Y")+(M104:N104="N")) * 2 ))+1*(SUMPRODUCT( (X$6:AC$6=1) * ((X104:AC104="Y") + (X104:AC104="N")) * 2 ) +SUMPRODUCT( (X$6:AC$6=2 ) * ((X104:AC104="Y") + (X104:AC104="N")) * 1 ) +SUMPRODUCT( (X$6:AC$6=3) * ((X104:AC104="Y") + (X104:AC104="N")) * 1 ) +SUMPRODUCT( (X$6:AC$6=4) * ((X104:AC104="Y") + (X104:AC104="N")) * 1 ) + SUMPRODUCT( (X$6:AC$6=5) * ((X104:AC104="Y") + (X104:AC104="N")) * 2 ))</f>
        <v>17</v>
      </c>
      <c r="BY104" s="3">
        <f xml:space="preserve"> 5 * (SUMPRODUCT( (M$6:N$6=1) * (M104:N104="Y") * 2 ) + SUMPRODUCT( (M$6:N$6=2) * (M104:N104="Y") * 1 ) +SUMPRODUCT( (M$6:N$6=3) * (M104:N104="Y") * 1 ) + SUMPRODUCT( (M$6:N$6=4) * (M104:N104="N") * 1 ) +SUMPRODUCT( (M$6:N$6=5) * (M104:N104="N") * 2 ))
+ (SUMPRODUCT( (X$6:AC$6=1) * (X104:AC104="Y") * 2 ) +SUMPRODUCT( (X$6:AC$6=2) * (X104:AC104="Y") * 1 ) +SUMPRODUCT( (X$6:AC$6=3) * (X104:AC104="Y") * 1 ) +SUMPRODUCT( (X$6:AC$6=4) * (X104:AC104="N") * 1 ) +SUMPRODUCT( (X$6:AC$6=5) * (X104:AC104="N") * 2 ))</f>
        <v>0</v>
      </c>
      <c r="BZ104" s="3">
        <f>COUNTA(M104:N104)+COUNTA(X104:AC104)</f>
        <v>8</v>
      </c>
      <c r="CA104" s="3">
        <f xml:space="preserve"> 5 * (SUMPRODUCT( (O$6:R$6=1)*((O104:R104="Y") + (O104:R104="N")) * 2 ) +SUMPRODUCT( (O$6:R$6=2) * ((O104:R104="Y") + (O104:R104="N")) * 1 ) + SUMPRODUCT( (O$6:R$6=3)*((O104:R104="Y")+(O104:R104="N"))*1 ) +SUMPRODUCT( (O$6:R$6=4 ) * ((O104:R104="Y") + (O104:R104="N")) * 1 )+SUMPRODUCT( (O$6:R$6=5) * ((O104:R104="Y")+(O104:R104="N")) * 2 ))
+1*(SUMPRODUCT( (AD$6:AQ$6=1) * ((AD104:AQ104="Y") + (AD104:AQ104="N")) * 2 ) +SUMPRODUCT( (AD$6:AQ$6=2 ) * ((AD104:AQ104="Y") + (AD104:AQ104="N")) * 1 ) +SUMPRODUCT( (AD$6:AQ$6=3) * ((AD104:AQ104="Y") + (AD104:AQ104="N")) * 1 ) +SUMPRODUCT( (AD$6:AQ$6=4) * ((AD104:AQ104="Y") + (AD104:AQ104="N")) * 1 ) + SUMPRODUCT( (AD$6:AQ$6=5) * ((AD104:AQ104="Y") + (AD104:AQ104="N")) * 2 ))</f>
        <v>39</v>
      </c>
      <c r="CB104" s="3">
        <f xml:space="preserve"> 5 * (SUMPRODUCT( (O$6:R$6=1) * (O104:R104="Y") * 2 ) + SUMPRODUCT( (O$6:R$6=2) * (O104:R104="Y") * 1 ) +SUMPRODUCT( (O$6:R$6=3) * (O104:R104="Y") * 1 ) + SUMPRODUCT( (O$6:R$6=4) * (O104:R104="N") * 1 ) +SUMPRODUCT( (O$6:R$6=5) * (O104:R104="N") * 2 ))
+ (SUMPRODUCT( (AD$6:AQ$6=1) * (AD104:AQ104="Y") * 2 ) +SUMPRODUCT( (AD$6:AQ$6=2) * (AD104:AQ104="Y") * 1 ) +SUMPRODUCT( (AD$6:AQ$6=3) * (AD104:AQ104="Y") * 1 ) +SUMPRODUCT( (AD$6:AQ$6=4) * (AD104:AQ104="N") * 1 ) +SUMPRODUCT( (AD$6:AQ$6=5) * (AD104:AQ104="N") * 2 ))</f>
        <v>10</v>
      </c>
      <c r="CC104" s="3">
        <f>COUNTA(O104:R104)+COUNTA(AD104:AQ104)</f>
        <v>18</v>
      </c>
      <c r="CD104" s="3">
        <f>1*(SUMPRODUCT( (AR$6:AY$6=1) * ((AR104:AY104="Y") + (AR104:AY104="N")) * 2 ) +SUMPRODUCT( (AR$6:AY$6=2 ) * ((AR104:AY104="Y") + (AR104:AY104="N")) * 1 ) +SUMPRODUCT( (AR$6:AY$6=3) * ((AR104:AY104="Y") + (AR104:AY104="N")) * 1 ) +SUMPRODUCT( (AR$6:AY$6=4) * ((AR104:AY104="Y") + (AR104:AY104="N")) * 1 ) + SUMPRODUCT( (AR$6:AY$6=5) * ((AR104:AY104="Y") + (AR104:AY104="N")) * 2 ))</f>
        <v>8</v>
      </c>
      <c r="CE104" s="3">
        <f>(SUMPRODUCT( (AR$6:AY$6=1) * (AR104:AY104="Y") * 2 ) +SUMPRODUCT( (AR$6:AY$6=2) * (AR104:AY104="Y") * 1 ) +SUMPRODUCT( (AR$6:AY$6=3) * (AR104:AY104="Y") * 1 ) +SUMPRODUCT( (AR$6:AY$6=4) * (AR104:AY104="N") * 1 ) +SUMPRODUCT( (AR$6:AY$6=5) * (AR104:AY104="N") * 2 ))</f>
        <v>0</v>
      </c>
      <c r="CF104" s="3">
        <f>COUNTA(AR104:AY104)</f>
        <v>8</v>
      </c>
      <c r="CG104" s="3" cm="1">
        <f t="array" ref="CG104">5*(SUMPRODUCT((S$6=1)*((S104="Y")+(S104="N"))*2)+SUMPRODUCT((S$6=2)*((S104="Y")+(S104="N"))*1)+SUMPRODUCT((S$6=3)*((S104="Y")+(S104="N"))*1)+SUMPRODUCT((S$6=4)*((S104="Y")+(S104="N"))*1)+SUMPRODUCT((S$6=5)*((S104="Y")+(S104="N"))*2))+1*(SUMPRODUCT((AZ$6:BI$6=1)*((AZ104:BI104="Y")+(AZ104:BI104="N"))*2)+SUMPRODUCT((AZ$6:BI$6=2)*((AZ104:BI104="Y")+(AZ104:BI104="N"))*1)+SUMPRODUCT((AZ$6:BI$6=3)*((AZ104:BI104="Y")+(AZ104:BI104="N"))*1)+SUMPRODUCT((AZ$6:BI$6=4)*((AZ104:BI104="Y")+(AZ104:BI104="N"))*1)+SUMPRODUCT((AZ$6:BI$6=5)*((AZ104:BI104="Y")+(AZ104:BI104="N"))*2))</f>
        <v>14</v>
      </c>
      <c r="CH104" s="3" cm="1">
        <f t="array" ref="CH104">5*(SUMPRODUCT((S$6=1)*(S104="Y")*2)+SUMPRODUCT((S$6=2)*(S104="Y")*1)+SUMPRODUCT((S$6=3)*(S104="Y")*1)+SUMPRODUCT((S$6=4)*(S104="N")*1)+SUMPRODUCT((S$6=5)*(S104="N")*2))+(SUMPRODUCT((AZ$6:BI$6=1)*(AZ104:BI104="Y")*2)+SUMPRODUCT((AZ$6:BI$6=2)*(AZ104:BI104="Y")*1)+SUMPRODUCT((AZ$6:BI$6=3)*(AZ104:BI104="Y")*1)+SUMPRODUCT((AZ$6:BI$6=4)*(AZ104:BI104="N")*1)+SUMPRODUCT((AZ$6:BI$6=5)*(AZ104:BI104="N")*2))</f>
        <v>0</v>
      </c>
      <c r="CI104" s="3">
        <f>COUNTA(S104)+COUNTA(AZ104:BI104)</f>
        <v>11</v>
      </c>
      <c r="CJ104" s="3" cm="1">
        <f t="array" ref="CJ104">5*(SUMPRODUCT((T$6:V$6=1)*((T104:V104="Y")+(T104:V104="N"))*2)+SUMPRODUCT((T$6:V$6=2)*((T104:V104="Y")+(T104:V104="N"))*1)+SUMPRODUCT((T$6:V$6=3)*((T104:V104="Y")+(T104:V104="N"))*1)+SUMPRODUCT((T$6:V$6=4)*((T104:V104="Y")+(T104:V104="N"))*1)+SUMPRODUCT((T$6:V$6=5)*((T104:V104="Y")+(T104:V104="N"))*2))+1*(SUMPRODUCT((BJ$6:BQ$6=1)*((BJ104:BQ104="Y")+(BJ104:BQ104="N"))*2)+SUMPRODUCT((BJ$6:BQ$6=2)*((BJ104:BQ104="Y")+(BJ104:BQ104="N"))*1)+SUMPRODUCT((BJ$6:BQ$6=3)*((BJ104:BQ104="Y")+(BJ104:BQ104="N"))*1)+SUMPRODUCT((BJ$6:BQ$6=4)*((BJ104:BQ104="Y")+(BJ104:BQ104="N"))*1)+SUMPRODUCT((BJ$6:BQ$6=5)*((BJ104:BQ104="Y")+(BJ104:BQ104="N"))*2))</f>
        <v>24</v>
      </c>
      <c r="CK104" s="3" cm="1">
        <f t="array" ref="CK104">5*(SUMPRODUCT((T$6:V$6=1)*(T104:V104="Y")*2)+SUMPRODUCT((T$6:V$6=2)*(T104:V104="Y")*1)+SUMPRODUCT((T$6:V$6=3)*(T104:V104="Y")*1)+SUMPRODUCT((T$6:V$6=4)*(T104:V104="N")*1)+SUMPRODUCT((T$6:V$6=5)*(T104:V104="N")*2))+(SUMPRODUCT((BJ$6:BQ$6=1)*(BJ104:BQ104="Y")*2)+SUMPRODUCT((BJ$6:BQ$6=2)*(BJ104:BQ104="Y")*1)+SUMPRODUCT((BJ$6:BQ$6=3)*(BJ104:BQ104="Y")*1)+SUMPRODUCT((BJ$6:BQ$6=4)*(BJ104:BQ104="N")*1)+SUMPRODUCT((BJ$6:BQ$6=5)*(BJ104:BQ104="N")*2))</f>
        <v>0</v>
      </c>
      <c r="CL104" s="3">
        <f t="shared" si="15"/>
        <v>11</v>
      </c>
      <c r="CM104" s="19" t="e">
        <f>SUM(COUNTIF(M104, $H$128)*$H$137)+(COUNTIF(M104, $H$129)*$H$137)+(COUNTIF(#REF!, $H$128)*$H$135)+(COUNTIF(#REF!, $H$129)*$H$135)</f>
        <v>#REF!</v>
      </c>
      <c r="CN104" s="19" t="e">
        <f>SUM(COUNTIF(M104, $H$128)*$H$137)+(COUNTIF(#REF!, $H$128)*$H$135)</f>
        <v>#REF!</v>
      </c>
      <c r="CO104" s="19">
        <f>COUNTA(M104)+COUNTA(#REF!)</f>
        <v>2</v>
      </c>
      <c r="CP104" s="19" t="e">
        <f>SUM(COUNTIF(M104, $H$128)*$H$137)+(COUNTIF(M104, $H$129)*$H$137)+(COUNTIF(#REF!, $H$128)*$H$135)+(COUNTIF(#REF!, $H$129)*$H$135)</f>
        <v>#REF!</v>
      </c>
      <c r="CQ104" s="19" t="e">
        <f>SUM(COUNTIF(M104, $H$128)*$H$137)+(COUNTIF(#REF!, $H$128)*$H$135)</f>
        <v>#REF!</v>
      </c>
      <c r="CR104" s="19">
        <f>COUNTA(M104)+COUNTA(#REF!)</f>
        <v>2</v>
      </c>
    </row>
    <row r="105" spans="1:96" ht="15.75" customHeight="1" thickBot="1" x14ac:dyDescent="0.25">
      <c r="A105" s="14">
        <f t="shared" si="19"/>
        <v>10.1010101010101</v>
      </c>
      <c r="B105" s="14">
        <f t="shared" si="16"/>
        <v>0</v>
      </c>
      <c r="C105" s="14">
        <f t="shared" si="17"/>
        <v>25</v>
      </c>
      <c r="D105" s="14">
        <f t="shared" si="18"/>
        <v>0</v>
      </c>
      <c r="E105" s="14">
        <f t="shared" si="12"/>
        <v>0</v>
      </c>
      <c r="F105" s="14">
        <f t="shared" si="13"/>
        <v>0</v>
      </c>
      <c r="G105" s="14"/>
      <c r="H105" s="3" t="s">
        <v>41</v>
      </c>
      <c r="I105" s="3" t="s">
        <v>269</v>
      </c>
      <c r="J105" s="3" t="s">
        <v>270</v>
      </c>
      <c r="K105" s="17" t="s">
        <v>241</v>
      </c>
      <c r="L105" s="18" t="s">
        <v>176</v>
      </c>
      <c r="M105" s="3" t="s">
        <v>71</v>
      </c>
      <c r="N105" s="3" t="s">
        <v>71</v>
      </c>
      <c r="O105" s="3" t="s">
        <v>71</v>
      </c>
      <c r="P105" s="3" t="s">
        <v>71</v>
      </c>
      <c r="Q105" s="3" t="s">
        <v>71</v>
      </c>
      <c r="R105" s="3" t="s">
        <v>71</v>
      </c>
      <c r="S105" s="3" t="s">
        <v>58</v>
      </c>
      <c r="T105" s="3" t="s">
        <v>71</v>
      </c>
      <c r="U105" s="3" t="s">
        <v>71</v>
      </c>
      <c r="V105" s="3" t="s">
        <v>71</v>
      </c>
      <c r="W105" s="3" t="s">
        <v>71</v>
      </c>
      <c r="X105" s="3" t="s">
        <v>71</v>
      </c>
      <c r="Y105" s="3" t="s">
        <v>71</v>
      </c>
      <c r="Z105" s="3" t="s">
        <v>71</v>
      </c>
      <c r="AA105" s="3" t="s">
        <v>71</v>
      </c>
      <c r="AB105" s="3" t="s">
        <v>71</v>
      </c>
      <c r="AC105" s="3" t="s">
        <v>71</v>
      </c>
      <c r="AD105" s="3" t="s">
        <v>71</v>
      </c>
      <c r="AE105" s="3" t="s">
        <v>71</v>
      </c>
      <c r="AF105" s="3" t="s">
        <v>71</v>
      </c>
      <c r="AG105" s="3" t="s">
        <v>71</v>
      </c>
      <c r="AH105" s="3" t="s">
        <v>71</v>
      </c>
      <c r="AI105" s="3" t="s">
        <v>71</v>
      </c>
      <c r="AJ105" s="3" t="s">
        <v>71</v>
      </c>
      <c r="AK105" s="3" t="s">
        <v>71</v>
      </c>
      <c r="AL105" s="3" t="s">
        <v>71</v>
      </c>
      <c r="AM105" s="3" t="s">
        <v>71</v>
      </c>
      <c r="AN105" s="3" t="s">
        <v>71</v>
      </c>
      <c r="AO105" s="3" t="s">
        <v>71</v>
      </c>
      <c r="AP105" s="3" t="s">
        <v>71</v>
      </c>
      <c r="AQ105" s="3" t="s">
        <v>71</v>
      </c>
      <c r="AR105" s="3" t="s">
        <v>71</v>
      </c>
      <c r="AS105" s="3" t="s">
        <v>71</v>
      </c>
      <c r="AT105" s="3" t="s">
        <v>71</v>
      </c>
      <c r="AU105" s="3" t="s">
        <v>71</v>
      </c>
      <c r="AV105" s="3" t="s">
        <v>71</v>
      </c>
      <c r="AW105" s="3" t="s">
        <v>71</v>
      </c>
      <c r="AX105" s="3" t="s">
        <v>71</v>
      </c>
      <c r="AY105" s="3" t="s">
        <v>71</v>
      </c>
      <c r="AZ105" s="3" t="s">
        <v>71</v>
      </c>
      <c r="BA105" s="3" t="s">
        <v>71</v>
      </c>
      <c r="BB105" s="3" t="s">
        <v>71</v>
      </c>
      <c r="BC105" s="3" t="s">
        <v>71</v>
      </c>
      <c r="BD105" s="3" t="s">
        <v>71</v>
      </c>
      <c r="BE105" s="3" t="s">
        <v>71</v>
      </c>
      <c r="BF105" s="3" t="s">
        <v>71</v>
      </c>
      <c r="BG105" s="3" t="s">
        <v>71</v>
      </c>
      <c r="BH105" s="3" t="s">
        <v>71</v>
      </c>
      <c r="BI105" s="3" t="s">
        <v>71</v>
      </c>
      <c r="BJ105" s="3" t="s">
        <v>71</v>
      </c>
      <c r="BK105" s="3" t="s">
        <v>71</v>
      </c>
      <c r="BL105" s="3" t="s">
        <v>71</v>
      </c>
      <c r="BM105" s="3" t="s">
        <v>71</v>
      </c>
      <c r="BN105" s="3" t="s">
        <v>71</v>
      </c>
      <c r="BO105" s="3" t="s">
        <v>71</v>
      </c>
      <c r="BP105" s="3" t="s">
        <v>71</v>
      </c>
      <c r="BQ105" s="3" t="s">
        <v>71</v>
      </c>
      <c r="BR105" s="3" t="s">
        <v>71</v>
      </c>
      <c r="BS105" s="3" cm="1">
        <f t="array" ref="BS105" xml:space="preserve"> 5 * (SUMPRODUCT( (M$6:V$6=1)*((M105:V105="Y") + (M105:V105="N")) * 2 ) +SUMPRODUCT( (M$6:V$6=2) * ((M105:V105="Y") + (M105:V105="N")) * 1 ) + SUMPRODUCT( (M$6:V$6=3)*((M105:V105="Y")+(M105:V105="N"))*1 ) +SUMPRODUCT( (M$6:V$6=4 ) * ((M105:V105="Y") + (M105:V105="N")) * 1 )+SUMPRODUCT( (M$6:V$6=5) * ((M105:V105="Y")+(M105:V105="N")) * 2 ))+1*(SUMPRODUCT( (X$6:BQ$6=1) * ((X105:BQ105="Y") + (X105:BQ105="N")) * 2 ) +SUMPRODUCT( (X$6:BQ$6=2 ) * ((X105:BQ105="Y") + (X105:BQ105="N")) * 1 ) +SUMPRODUCT( (X$6:BQ$6=3) * ((X105:BQ105="Y") + (X105:BQ105="N")) * 1 ) +SUMPRODUCT( (X$6:BQ$6=4) * ((X105:BQ105="Y") + (X105:BQ105="N")) * 1 ) + SUMPRODUCT( (X$6:BQ$6=5) * ((X105:BQ105="Y") + (X105:BQ105="N")) * 2 ))</f>
        <v>99</v>
      </c>
      <c r="BT105" s="3" cm="1">
        <f t="array" ref="BT105" xml:space="preserve"> 5 * (SUMPRODUCT( (M$6:V$6=1) * (M105:V105="Y") * 2 ) + SUMPRODUCT( (M$6:V$6=2) * (M105:V105="Y") * 1 ) +SUMPRODUCT( (M$6:V$6=3) * (M105:V105="Y") * 1 ) + SUMPRODUCT( (M$6:V$6=4) * (M105:V105="N") * 1 ) +SUMPRODUCT( (M$6:V$6=5) * (M105:V105="N") * 2 ))
+ (SUMPRODUCT( (X$6:BQ$6=1) * (X105:BQ105="Y") * 2 ) +SUMPRODUCT( (X$6:BQ$6=2) * (X105:BQ105="Y") * 1 ) +SUMPRODUCT( (X$6:BQ$6=3) * (X105:BQ105="Y") * 1 ) +SUMPRODUCT( (X$6:BQ$6=4) * (X105:BQ105="N") * 1 ) +SUMPRODUCT( (X$6:BQ$6=5) * (X105:BQ105="N") * 2 ))</f>
        <v>10</v>
      </c>
      <c r="BU105" s="3">
        <f t="shared" si="14"/>
        <v>5</v>
      </c>
      <c r="BV105" s="3">
        <f t="shared" si="20"/>
        <v>1</v>
      </c>
      <c r="BX105" s="3">
        <f xml:space="preserve"> 5 * (SUMPRODUCT( (M$6:N$6=1)*((M105:N105="Y") + (M105:N105="N")) * 2 ) +SUMPRODUCT( (M$6:N$6=2) * ((M105:N105="Y") + (M105:N105="N")) * 1 ) + SUMPRODUCT( (M$6:N$6=3)*((M105:N105="Y")+(M105:N105="N"))*1 ) +SUMPRODUCT( (M$6:N$6=4 ) * ((M105:N105="Y") + (M105:N105="N")) * 1 )+SUMPRODUCT( (M$6:N$6=5) * ((M105:N105="Y")+(M105:N105="N")) * 2 ))+1*(SUMPRODUCT( (X$6:AC$6=1) * ((X105:AC105="Y") + (X105:AC105="N")) * 2 ) +SUMPRODUCT( (X$6:AC$6=2 ) * ((X105:AC105="Y") + (X105:AC105="N")) * 1 ) +SUMPRODUCT( (X$6:AC$6=3) * ((X105:AC105="Y") + (X105:AC105="N")) * 1 ) +SUMPRODUCT( (X$6:AC$6=4) * ((X105:AC105="Y") + (X105:AC105="N")) * 1 ) + SUMPRODUCT( (X$6:AC$6=5) * ((X105:AC105="Y") + (X105:AC105="N")) * 2 ))</f>
        <v>17</v>
      </c>
      <c r="BY105" s="3">
        <f xml:space="preserve"> 5 * (SUMPRODUCT( (M$6:N$6=1) * (M105:N105="Y") * 2 ) + SUMPRODUCT( (M$6:N$6=2) * (M105:N105="Y") * 1 ) +SUMPRODUCT( (M$6:N$6=3) * (M105:N105="Y") * 1 ) + SUMPRODUCT( (M$6:N$6=4) * (M105:N105="N") * 1 ) +SUMPRODUCT( (M$6:N$6=5) * (M105:N105="N") * 2 ))
+ (SUMPRODUCT( (X$6:AC$6=1) * (X105:AC105="Y") * 2 ) +SUMPRODUCT( (X$6:AC$6=2) * (X105:AC105="Y") * 1 ) +SUMPRODUCT( (X$6:AC$6=3) * (X105:AC105="Y") * 1 ) +SUMPRODUCT( (X$6:AC$6=4) * (X105:AC105="N") * 1 ) +SUMPRODUCT( (X$6:AC$6=5) * (X105:AC105="N") * 2 ))</f>
        <v>0</v>
      </c>
      <c r="BZ105" s="3">
        <f>COUNTA(M105:N105)+COUNTA(X105:AC105)</f>
        <v>8</v>
      </c>
      <c r="CA105" s="3">
        <f xml:space="preserve"> 5 * (SUMPRODUCT( (O$6:R$6=1)*((O105:R105="Y") + (O105:R105="N")) * 2 ) +SUMPRODUCT( (O$6:R$6=2) * ((O105:R105="Y") + (O105:R105="N")) * 1 ) + SUMPRODUCT( (O$6:R$6=3)*((O105:R105="Y")+(O105:R105="N"))*1 ) +SUMPRODUCT( (O$6:R$6=4 ) * ((O105:R105="Y") + (O105:R105="N")) * 1 )+SUMPRODUCT( (O$6:R$6=5) * ((O105:R105="Y")+(O105:R105="N")) * 2 ))
+1*(SUMPRODUCT( (AD$6:AQ$6=1) * ((AD105:AQ105="Y") + (AD105:AQ105="N")) * 2 ) +SUMPRODUCT( (AD$6:AQ$6=2 ) * ((AD105:AQ105="Y") + (AD105:AQ105="N")) * 1 ) +SUMPRODUCT( (AD$6:AQ$6=3) * ((AD105:AQ105="Y") + (AD105:AQ105="N")) * 1 ) +SUMPRODUCT( (AD$6:AQ$6=4) * ((AD105:AQ105="Y") + (AD105:AQ105="N")) * 1 ) + SUMPRODUCT( (AD$6:AQ$6=5) * ((AD105:AQ105="Y") + (AD105:AQ105="N")) * 2 ))</f>
        <v>40</v>
      </c>
      <c r="CB105" s="3">
        <f xml:space="preserve"> 5 * (SUMPRODUCT( (O$6:R$6=1) * (O105:R105="Y") * 2 ) + SUMPRODUCT( (O$6:R$6=2) * (O105:R105="Y") * 1 ) +SUMPRODUCT( (O$6:R$6=3) * (O105:R105="Y") * 1 ) + SUMPRODUCT( (O$6:R$6=4) * (O105:R105="N") * 1 ) +SUMPRODUCT( (O$6:R$6=5) * (O105:R105="N") * 2 ))
+ (SUMPRODUCT( (AD$6:AQ$6=1) * (AD105:AQ105="Y") * 2 ) +SUMPRODUCT( (AD$6:AQ$6=2) * (AD105:AQ105="Y") * 1 ) +SUMPRODUCT( (AD$6:AQ$6=3) * (AD105:AQ105="Y") * 1 ) +SUMPRODUCT( (AD$6:AQ$6=4) * (AD105:AQ105="N") * 1 ) +SUMPRODUCT( (AD$6:AQ$6=5) * (AD105:AQ105="N") * 2 ))</f>
        <v>10</v>
      </c>
      <c r="CC105" s="3">
        <f>COUNTA(O105:R105)+COUNTA(AD105:AQ105)</f>
        <v>18</v>
      </c>
      <c r="CD105" s="3">
        <f>1*(SUMPRODUCT( (AR$6:AY$6=1) * ((AR105:AY105="Y") + (AR105:AY105="N")) * 2 ) +SUMPRODUCT( (AR$6:AY$6=2 ) * ((AR105:AY105="Y") + (AR105:AY105="N")) * 1 ) +SUMPRODUCT( (AR$6:AY$6=3) * ((AR105:AY105="Y") + (AR105:AY105="N")) * 1 ) +SUMPRODUCT( (AR$6:AY$6=4) * ((AR105:AY105="Y") + (AR105:AY105="N")) * 1 ) + SUMPRODUCT( (AR$6:AY$6=5) * ((AR105:AY105="Y") + (AR105:AY105="N")) * 2 ))</f>
        <v>8</v>
      </c>
      <c r="CE105" s="3">
        <f>(SUMPRODUCT( (AR$6:AY$6=1) * (AR105:AY105="Y") * 2 ) +SUMPRODUCT( (AR$6:AY$6=2) * (AR105:AY105="Y") * 1 ) +SUMPRODUCT( (AR$6:AY$6=3) * (AR105:AY105="Y") * 1 ) +SUMPRODUCT( (AR$6:AY$6=4) * (AR105:AY105="N") * 1 ) +SUMPRODUCT( (AR$6:AY$6=5) * (AR105:AY105="N") * 2 ))</f>
        <v>0</v>
      </c>
      <c r="CF105" s="3">
        <f>COUNTA(AR105:AY105)</f>
        <v>8</v>
      </c>
      <c r="CG105" s="3" cm="1">
        <f t="array" ref="CG105">5*(SUMPRODUCT((S$6=1)*((S105="Y")+(S105="N"))*2)+SUMPRODUCT((S$6=2)*((S105="Y")+(S105="N"))*1)+SUMPRODUCT((S$6=3)*((S105="Y")+(S105="N"))*1)+SUMPRODUCT((S$6=4)*((S105="Y")+(S105="N"))*1)+SUMPRODUCT((S$6=5)*((S105="Y")+(S105="N"))*2))+1*(SUMPRODUCT((AZ$6:BI$6=1)*((AZ105:BI105="Y")+(AZ105:BI105="N"))*2)+SUMPRODUCT((AZ$6:BI$6=2)*((AZ105:BI105="Y")+(AZ105:BI105="N"))*1)+SUMPRODUCT((AZ$6:BI$6=3)*((AZ105:BI105="Y")+(AZ105:BI105="N"))*1)+SUMPRODUCT((AZ$6:BI$6=4)*((AZ105:BI105="Y")+(AZ105:BI105="N"))*1)+SUMPRODUCT((AZ$6:BI$6=5)*((AZ105:BI105="Y")+(AZ105:BI105="N"))*2))</f>
        <v>10</v>
      </c>
      <c r="CH105" s="3" cm="1">
        <f t="array" ref="CH105">5*(SUMPRODUCT((S$6=1)*(S105="Y")*2)+SUMPRODUCT((S$6=2)*(S105="Y")*1)+SUMPRODUCT((S$6=3)*(S105="Y")*1)+SUMPRODUCT((S$6=4)*(S105="N")*1)+SUMPRODUCT((S$6=5)*(S105="N")*2))+(SUMPRODUCT((AZ$6:BI$6=1)*(AZ105:BI105="Y")*2)+SUMPRODUCT((AZ$6:BI$6=2)*(AZ105:BI105="Y")*1)+SUMPRODUCT((AZ$6:BI$6=3)*(AZ105:BI105="Y")*1)+SUMPRODUCT((AZ$6:BI$6=4)*(AZ105:BI105="N")*1)+SUMPRODUCT((AZ$6:BI$6=5)*(AZ105:BI105="N")*2))</f>
        <v>0</v>
      </c>
      <c r="CI105" s="3">
        <f>COUNTA(S105)+COUNTA(AZ105:BI105)</f>
        <v>11</v>
      </c>
      <c r="CJ105" s="3" cm="1">
        <f t="array" ref="CJ105">5*(SUMPRODUCT((T$6:V$6=1)*((T105:V105="Y")+(T105:V105="N"))*2)+SUMPRODUCT((T$6:V$6=2)*((T105:V105="Y")+(T105:V105="N"))*1)+SUMPRODUCT((T$6:V$6=3)*((T105:V105="Y")+(T105:V105="N"))*1)+SUMPRODUCT((T$6:V$6=4)*((T105:V105="Y")+(T105:V105="N"))*1)+SUMPRODUCT((T$6:V$6=5)*((T105:V105="Y")+(T105:V105="N"))*2))+1*(SUMPRODUCT((BJ$6:BQ$6=1)*((BJ105:BQ105="Y")+(BJ105:BQ105="N"))*2)+SUMPRODUCT((BJ$6:BQ$6=2)*((BJ105:BQ105="Y")+(BJ105:BQ105="N"))*1)+SUMPRODUCT((BJ$6:BQ$6=3)*((BJ105:BQ105="Y")+(BJ105:BQ105="N"))*1)+SUMPRODUCT((BJ$6:BQ$6=4)*((BJ105:BQ105="Y")+(BJ105:BQ105="N"))*1)+SUMPRODUCT((BJ$6:BQ$6=5)*((BJ105:BQ105="Y")+(BJ105:BQ105="N"))*2))</f>
        <v>24</v>
      </c>
      <c r="CK105" s="3" cm="1">
        <f t="array" ref="CK105">5*(SUMPRODUCT((T$6:V$6=1)*(T105:V105="Y")*2)+SUMPRODUCT((T$6:V$6=2)*(T105:V105="Y")*1)+SUMPRODUCT((T$6:V$6=3)*(T105:V105="Y")*1)+SUMPRODUCT((T$6:V$6=4)*(T105:V105="N")*1)+SUMPRODUCT((T$6:V$6=5)*(T105:V105="N")*2))+(SUMPRODUCT((BJ$6:BQ$6=1)*(BJ105:BQ105="Y")*2)+SUMPRODUCT((BJ$6:BQ$6=2)*(BJ105:BQ105="Y")*1)+SUMPRODUCT((BJ$6:BQ$6=3)*(BJ105:BQ105="Y")*1)+SUMPRODUCT((BJ$6:BQ$6=4)*(BJ105:BQ105="N")*1)+SUMPRODUCT((BJ$6:BQ$6=5)*(BJ105:BQ105="N")*2))</f>
        <v>0</v>
      </c>
      <c r="CL105" s="3">
        <f t="shared" si="15"/>
        <v>11</v>
      </c>
      <c r="CM105" s="19" t="e">
        <f>SUM(COUNTIF(M105, $H$128)*$H$137)+(COUNTIF(M105, $H$129)*$H$137)+(COUNTIF(#REF!, $H$128)*$H$135)+(COUNTIF(#REF!, $H$129)*$H$135)</f>
        <v>#REF!</v>
      </c>
      <c r="CN105" s="19" t="e">
        <f>SUM(COUNTIF(M105, $H$128)*$H$137)+(COUNTIF(#REF!, $H$128)*$H$135)</f>
        <v>#REF!</v>
      </c>
      <c r="CO105" s="19">
        <f>COUNTA(M105)+COUNTA(#REF!)</f>
        <v>2</v>
      </c>
      <c r="CP105" s="19" t="e">
        <f>SUM(COUNTIF(M105, $H$128)*$H$137)+(COUNTIF(M105, $H$129)*$H$137)+(COUNTIF(#REF!, $H$128)*$H$135)+(COUNTIF(#REF!, $H$129)*$H$135)</f>
        <v>#REF!</v>
      </c>
      <c r="CQ105" s="19" t="e">
        <f>SUM(COUNTIF(M105, $H$128)*$H$137)+(COUNTIF(#REF!, $H$128)*$H$135)</f>
        <v>#REF!</v>
      </c>
      <c r="CR105" s="19">
        <f>COUNTA(M105)+COUNTA(#REF!)</f>
        <v>2</v>
      </c>
    </row>
    <row r="106" spans="1:96" ht="15.75" customHeight="1" thickBot="1" x14ac:dyDescent="0.25">
      <c r="A106" s="14">
        <f t="shared" si="19"/>
        <v>9.6153846153846168</v>
      </c>
      <c r="B106" s="14">
        <f t="shared" si="16"/>
        <v>0</v>
      </c>
      <c r="C106" s="14">
        <f t="shared" si="17"/>
        <v>25</v>
      </c>
      <c r="D106" s="14">
        <f t="shared" si="18"/>
        <v>0</v>
      </c>
      <c r="E106" s="14">
        <f t="shared" si="12"/>
        <v>0</v>
      </c>
      <c r="F106" s="14">
        <f t="shared" si="13"/>
        <v>0</v>
      </c>
      <c r="G106" s="14"/>
      <c r="H106" s="3" t="s">
        <v>41</v>
      </c>
      <c r="I106" s="3" t="s">
        <v>271</v>
      </c>
      <c r="J106" s="3" t="s">
        <v>272</v>
      </c>
      <c r="K106" s="17" t="s">
        <v>232</v>
      </c>
      <c r="L106" s="18" t="s">
        <v>176</v>
      </c>
      <c r="M106" s="3" t="s">
        <v>71</v>
      </c>
      <c r="N106" s="3" t="s">
        <v>71</v>
      </c>
      <c r="O106" s="3" t="s">
        <v>71</v>
      </c>
      <c r="P106" s="3" t="s">
        <v>71</v>
      </c>
      <c r="Q106" s="3" t="s">
        <v>71</v>
      </c>
      <c r="R106" s="3" t="s">
        <v>71</v>
      </c>
      <c r="S106" s="3" t="s">
        <v>71</v>
      </c>
      <c r="T106" s="3" t="s">
        <v>71</v>
      </c>
      <c r="U106" s="3" t="s">
        <v>71</v>
      </c>
      <c r="V106" s="3" t="s">
        <v>71</v>
      </c>
      <c r="W106" s="3" t="s">
        <v>71</v>
      </c>
      <c r="X106" s="3" t="s">
        <v>71</v>
      </c>
      <c r="Y106" s="3" t="s">
        <v>71</v>
      </c>
      <c r="Z106" s="3" t="s">
        <v>71</v>
      </c>
      <c r="AA106" s="3" t="s">
        <v>71</v>
      </c>
      <c r="AB106" s="3" t="s">
        <v>71</v>
      </c>
      <c r="AC106" s="3" t="s">
        <v>71</v>
      </c>
      <c r="AD106" s="3" t="s">
        <v>71</v>
      </c>
      <c r="AE106" s="3" t="s">
        <v>71</v>
      </c>
      <c r="AF106" s="3" t="s">
        <v>71</v>
      </c>
      <c r="AG106" s="3" t="s">
        <v>71</v>
      </c>
      <c r="AH106" s="3" t="s">
        <v>71</v>
      </c>
      <c r="AI106" s="3" t="s">
        <v>71</v>
      </c>
      <c r="AJ106" s="3" t="s">
        <v>71</v>
      </c>
      <c r="AK106" s="3" t="s">
        <v>71</v>
      </c>
      <c r="AL106" s="3" t="s">
        <v>71</v>
      </c>
      <c r="AM106" s="3" t="s">
        <v>71</v>
      </c>
      <c r="AN106" s="3" t="s">
        <v>71</v>
      </c>
      <c r="AO106" s="3" t="s">
        <v>71</v>
      </c>
      <c r="AP106" s="3" t="s">
        <v>71</v>
      </c>
      <c r="AQ106" s="3" t="s">
        <v>71</v>
      </c>
      <c r="AR106" s="3" t="s">
        <v>71</v>
      </c>
      <c r="AS106" s="3" t="s">
        <v>71</v>
      </c>
      <c r="AT106" s="3" t="s">
        <v>71</v>
      </c>
      <c r="AU106" s="3" t="s">
        <v>71</v>
      </c>
      <c r="AV106" s="3" t="s">
        <v>71</v>
      </c>
      <c r="AW106" s="3" t="s">
        <v>71</v>
      </c>
      <c r="AX106" s="3" t="s">
        <v>71</v>
      </c>
      <c r="AY106" s="3" t="s">
        <v>71</v>
      </c>
      <c r="AZ106" s="3" t="s">
        <v>71</v>
      </c>
      <c r="BA106" s="3" t="s">
        <v>71</v>
      </c>
      <c r="BB106" s="3" t="s">
        <v>71</v>
      </c>
      <c r="BC106" s="3" t="s">
        <v>71</v>
      </c>
      <c r="BD106" s="3" t="s">
        <v>71</v>
      </c>
      <c r="BE106" s="3" t="s">
        <v>71</v>
      </c>
      <c r="BF106" s="3" t="s">
        <v>71</v>
      </c>
      <c r="BG106" s="3" t="s">
        <v>71</v>
      </c>
      <c r="BH106" s="3" t="s">
        <v>71</v>
      </c>
      <c r="BI106" s="3" t="s">
        <v>71</v>
      </c>
      <c r="BJ106" s="3" t="s">
        <v>71</v>
      </c>
      <c r="BK106" s="3" t="s">
        <v>71</v>
      </c>
      <c r="BL106" s="3" t="s">
        <v>71</v>
      </c>
      <c r="BM106" s="3" t="s">
        <v>71</v>
      </c>
      <c r="BN106" s="3" t="s">
        <v>71</v>
      </c>
      <c r="BO106" s="3" t="s">
        <v>71</v>
      </c>
      <c r="BP106" s="3" t="s">
        <v>71</v>
      </c>
      <c r="BQ106" s="3" t="s">
        <v>71</v>
      </c>
      <c r="BR106" s="3" t="s">
        <v>71</v>
      </c>
      <c r="BS106" s="3" cm="1">
        <f t="array" ref="BS106" xml:space="preserve"> 5 * (SUMPRODUCT( (M$6:V$6=1)*((M106:V106="Y") + (M106:V106="N")) * 2 ) +SUMPRODUCT( (M$6:V$6=2) * ((M106:V106="Y") + (M106:V106="N")) * 1 ) + SUMPRODUCT( (M$6:V$6=3)*((M106:V106="Y")+(M106:V106="N"))*1 ) +SUMPRODUCT( (M$6:V$6=4 ) * ((M106:V106="Y") + (M106:V106="N")) * 1 )+SUMPRODUCT( (M$6:V$6=5) * ((M106:V106="Y")+(M106:V106="N")) * 2 ))+1*(SUMPRODUCT( (X$6:BQ$6=1) * ((X106:BQ106="Y") + (X106:BQ106="N")) * 2 ) +SUMPRODUCT( (X$6:BQ$6=2 ) * ((X106:BQ106="Y") + (X106:BQ106="N")) * 1 ) +SUMPRODUCT( (X$6:BQ$6=3) * ((X106:BQ106="Y") + (X106:BQ106="N")) * 1 ) +SUMPRODUCT( (X$6:BQ$6=4) * ((X106:BQ106="Y") + (X106:BQ106="N")) * 1 ) + SUMPRODUCT( (X$6:BQ$6=5) * ((X106:BQ106="Y") + (X106:BQ106="N")) * 2 ))</f>
        <v>104</v>
      </c>
      <c r="BT106" s="3" cm="1">
        <f t="array" ref="BT106" xml:space="preserve"> 5 * (SUMPRODUCT( (M$6:V$6=1) * (M106:V106="Y") * 2 ) + SUMPRODUCT( (M$6:V$6=2) * (M106:V106="Y") * 1 ) +SUMPRODUCT( (M$6:V$6=3) * (M106:V106="Y") * 1 ) + SUMPRODUCT( (M$6:V$6=4) * (M106:V106="N") * 1 ) +SUMPRODUCT( (M$6:V$6=5) * (M106:V106="N") * 2 ))
+ (SUMPRODUCT( (X$6:BQ$6=1) * (X106:BQ106="Y") * 2 ) +SUMPRODUCT( (X$6:BQ$6=2) * (X106:BQ106="Y") * 1 ) +SUMPRODUCT( (X$6:BQ$6=3) * (X106:BQ106="Y") * 1 ) +SUMPRODUCT( (X$6:BQ$6=4) * (X106:BQ106="N") * 1 ) +SUMPRODUCT( (X$6:BQ$6=5) * (X106:BQ106="N") * 2 ))</f>
        <v>10</v>
      </c>
      <c r="BU106" s="3">
        <f t="shared" si="14"/>
        <v>0</v>
      </c>
      <c r="BV106" s="3">
        <f t="shared" si="20"/>
        <v>1</v>
      </c>
      <c r="BX106" s="3">
        <f xml:space="preserve"> 5 * (SUMPRODUCT( (M$6:N$6=1)*((M106:N106="Y") + (M106:N106="N")) * 2 ) +SUMPRODUCT( (M$6:N$6=2) * ((M106:N106="Y") + (M106:N106="N")) * 1 ) + SUMPRODUCT( (M$6:N$6=3)*((M106:N106="Y")+(M106:N106="N"))*1 ) +SUMPRODUCT( (M$6:N$6=4 ) * ((M106:N106="Y") + (M106:N106="N")) * 1 )+SUMPRODUCT( (M$6:N$6=5) * ((M106:N106="Y")+(M106:N106="N")) * 2 ))+1*(SUMPRODUCT( (X$6:AC$6=1) * ((X106:AC106="Y") + (X106:AC106="N")) * 2 ) +SUMPRODUCT( (X$6:AC$6=2 ) * ((X106:AC106="Y") + (X106:AC106="N")) * 1 ) +SUMPRODUCT( (X$6:AC$6=3) * ((X106:AC106="Y") + (X106:AC106="N")) * 1 ) +SUMPRODUCT( (X$6:AC$6=4) * ((X106:AC106="Y") + (X106:AC106="N")) * 1 ) + SUMPRODUCT( (X$6:AC$6=5) * ((X106:AC106="Y") + (X106:AC106="N")) * 2 ))</f>
        <v>17</v>
      </c>
      <c r="BY106" s="3">
        <f xml:space="preserve"> 5 * (SUMPRODUCT( (M$6:N$6=1) * (M106:N106="Y") * 2 ) + SUMPRODUCT( (M$6:N$6=2) * (M106:N106="Y") * 1 ) +SUMPRODUCT( (M$6:N$6=3) * (M106:N106="Y") * 1 ) + SUMPRODUCT( (M$6:N$6=4) * (M106:N106="N") * 1 ) +SUMPRODUCT( (M$6:N$6=5) * (M106:N106="N") * 2 ))
+ (SUMPRODUCT( (X$6:AC$6=1) * (X106:AC106="Y") * 2 ) +SUMPRODUCT( (X$6:AC$6=2) * (X106:AC106="Y") * 1 ) +SUMPRODUCT( (X$6:AC$6=3) * (X106:AC106="Y") * 1 ) +SUMPRODUCT( (X$6:AC$6=4) * (X106:AC106="N") * 1 ) +SUMPRODUCT( (X$6:AC$6=5) * (X106:AC106="N") * 2 ))</f>
        <v>0</v>
      </c>
      <c r="BZ106" s="3">
        <f>COUNTA(M106:N106)+COUNTA(X106:AC106)</f>
        <v>8</v>
      </c>
      <c r="CA106" s="3">
        <f xml:space="preserve"> 5 * (SUMPRODUCT( (O$6:R$6=1)*((O106:R106="Y") + (O106:R106="N")) * 2 ) +SUMPRODUCT( (O$6:R$6=2) * ((O106:R106="Y") + (O106:R106="N")) * 1 ) + SUMPRODUCT( (O$6:R$6=3)*((O106:R106="Y")+(O106:R106="N"))*1 ) +SUMPRODUCT( (O$6:R$6=4 ) * ((O106:R106="Y") + (O106:R106="N")) * 1 )+SUMPRODUCT( (O$6:R$6=5) * ((O106:R106="Y")+(O106:R106="N")) * 2 ))
+1*(SUMPRODUCT( (AD$6:AQ$6=1) * ((AD106:AQ106="Y") + (AD106:AQ106="N")) * 2 ) +SUMPRODUCT( (AD$6:AQ$6=2 ) * ((AD106:AQ106="Y") + (AD106:AQ106="N")) * 1 ) +SUMPRODUCT( (AD$6:AQ$6=3) * ((AD106:AQ106="Y") + (AD106:AQ106="N")) * 1 ) +SUMPRODUCT( (AD$6:AQ$6=4) * ((AD106:AQ106="Y") + (AD106:AQ106="N")) * 1 ) + SUMPRODUCT( (AD$6:AQ$6=5) * ((AD106:AQ106="Y") + (AD106:AQ106="N")) * 2 ))</f>
        <v>40</v>
      </c>
      <c r="CB106" s="3">
        <f xml:space="preserve"> 5 * (SUMPRODUCT( (O$6:R$6=1) * (O106:R106="Y") * 2 ) + SUMPRODUCT( (O$6:R$6=2) * (O106:R106="Y") * 1 ) +SUMPRODUCT( (O$6:R$6=3) * (O106:R106="Y") * 1 ) + SUMPRODUCT( (O$6:R$6=4) * (O106:R106="N") * 1 ) +SUMPRODUCT( (O$6:R$6=5) * (O106:R106="N") * 2 ))
+ (SUMPRODUCT( (AD$6:AQ$6=1) * (AD106:AQ106="Y") * 2 ) +SUMPRODUCT( (AD$6:AQ$6=2) * (AD106:AQ106="Y") * 1 ) +SUMPRODUCT( (AD$6:AQ$6=3) * (AD106:AQ106="Y") * 1 ) +SUMPRODUCT( (AD$6:AQ$6=4) * (AD106:AQ106="N") * 1 ) +SUMPRODUCT( (AD$6:AQ$6=5) * (AD106:AQ106="N") * 2 ))</f>
        <v>10</v>
      </c>
      <c r="CC106" s="3">
        <f>COUNTA(O106:R106)+COUNTA(AD106:AQ106)</f>
        <v>18</v>
      </c>
      <c r="CD106" s="3">
        <f>1*(SUMPRODUCT( (AR$6:AY$6=1) * ((AR106:AY106="Y") + (AR106:AY106="N")) * 2 ) +SUMPRODUCT( (AR$6:AY$6=2 ) * ((AR106:AY106="Y") + (AR106:AY106="N")) * 1 ) +SUMPRODUCT( (AR$6:AY$6=3) * ((AR106:AY106="Y") + (AR106:AY106="N")) * 1 ) +SUMPRODUCT( (AR$6:AY$6=4) * ((AR106:AY106="Y") + (AR106:AY106="N")) * 1 ) + SUMPRODUCT( (AR$6:AY$6=5) * ((AR106:AY106="Y") + (AR106:AY106="N")) * 2 ))</f>
        <v>8</v>
      </c>
      <c r="CE106" s="3">
        <f>(SUMPRODUCT( (AR$6:AY$6=1) * (AR106:AY106="Y") * 2 ) +SUMPRODUCT( (AR$6:AY$6=2) * (AR106:AY106="Y") * 1 ) +SUMPRODUCT( (AR$6:AY$6=3) * (AR106:AY106="Y") * 1 ) +SUMPRODUCT( (AR$6:AY$6=4) * (AR106:AY106="N") * 1 ) +SUMPRODUCT( (AR$6:AY$6=5) * (AR106:AY106="N") * 2 ))</f>
        <v>0</v>
      </c>
      <c r="CF106" s="3">
        <f>COUNTA(AR106:AY106)</f>
        <v>8</v>
      </c>
      <c r="CG106" s="3" cm="1">
        <f t="array" ref="CG106">5*(SUMPRODUCT((S$6=1)*((S106="Y")+(S106="N"))*2)+SUMPRODUCT((S$6=2)*((S106="Y")+(S106="N"))*1)+SUMPRODUCT((S$6=3)*((S106="Y")+(S106="N"))*1)+SUMPRODUCT((S$6=4)*((S106="Y")+(S106="N"))*1)+SUMPRODUCT((S$6=5)*((S106="Y")+(S106="N"))*2))+1*(SUMPRODUCT((AZ$6:BI$6=1)*((AZ106:BI106="Y")+(AZ106:BI106="N"))*2)+SUMPRODUCT((AZ$6:BI$6=2)*((AZ106:BI106="Y")+(AZ106:BI106="N"))*1)+SUMPRODUCT((AZ$6:BI$6=3)*((AZ106:BI106="Y")+(AZ106:BI106="N"))*1)+SUMPRODUCT((AZ$6:BI$6=4)*((AZ106:BI106="Y")+(AZ106:BI106="N"))*1)+SUMPRODUCT((AZ$6:BI$6=5)*((AZ106:BI106="Y")+(AZ106:BI106="N"))*2))</f>
        <v>15</v>
      </c>
      <c r="CH106" s="3" cm="1">
        <f t="array" ref="CH106">5*(SUMPRODUCT((S$6=1)*(S106="Y")*2)+SUMPRODUCT((S$6=2)*(S106="Y")*1)+SUMPRODUCT((S$6=3)*(S106="Y")*1)+SUMPRODUCT((S$6=4)*(S106="N")*1)+SUMPRODUCT((S$6=5)*(S106="N")*2))+(SUMPRODUCT((AZ$6:BI$6=1)*(AZ106:BI106="Y")*2)+SUMPRODUCT((AZ$6:BI$6=2)*(AZ106:BI106="Y")*1)+SUMPRODUCT((AZ$6:BI$6=3)*(AZ106:BI106="Y")*1)+SUMPRODUCT((AZ$6:BI$6=4)*(AZ106:BI106="N")*1)+SUMPRODUCT((AZ$6:BI$6=5)*(AZ106:BI106="N")*2))</f>
        <v>0</v>
      </c>
      <c r="CI106" s="3">
        <f>COUNTA(S106)+COUNTA(AZ106:BI106)</f>
        <v>11</v>
      </c>
      <c r="CJ106" s="3" cm="1">
        <f t="array" ref="CJ106">5*(SUMPRODUCT((T$6:V$6=1)*((T106:V106="Y")+(T106:V106="N"))*2)+SUMPRODUCT((T$6:V$6=2)*((T106:V106="Y")+(T106:V106="N"))*1)+SUMPRODUCT((T$6:V$6=3)*((T106:V106="Y")+(T106:V106="N"))*1)+SUMPRODUCT((T$6:V$6=4)*((T106:V106="Y")+(T106:V106="N"))*1)+SUMPRODUCT((T$6:V$6=5)*((T106:V106="Y")+(T106:V106="N"))*2))+1*(SUMPRODUCT((BJ$6:BQ$6=1)*((BJ106:BQ106="Y")+(BJ106:BQ106="N"))*2)+SUMPRODUCT((BJ$6:BQ$6=2)*((BJ106:BQ106="Y")+(BJ106:BQ106="N"))*1)+SUMPRODUCT((BJ$6:BQ$6=3)*((BJ106:BQ106="Y")+(BJ106:BQ106="N"))*1)+SUMPRODUCT((BJ$6:BQ$6=4)*((BJ106:BQ106="Y")+(BJ106:BQ106="N"))*1)+SUMPRODUCT((BJ$6:BQ$6=5)*((BJ106:BQ106="Y")+(BJ106:BQ106="N"))*2))</f>
        <v>24</v>
      </c>
      <c r="CK106" s="3" cm="1">
        <f t="array" ref="CK106">5*(SUMPRODUCT((T$6:V$6=1)*(T106:V106="Y")*2)+SUMPRODUCT((T$6:V$6=2)*(T106:V106="Y")*1)+SUMPRODUCT((T$6:V$6=3)*(T106:V106="Y")*1)+SUMPRODUCT((T$6:V$6=4)*(T106:V106="N")*1)+SUMPRODUCT((T$6:V$6=5)*(T106:V106="N")*2))+(SUMPRODUCT((BJ$6:BQ$6=1)*(BJ106:BQ106="Y")*2)+SUMPRODUCT((BJ$6:BQ$6=2)*(BJ106:BQ106="Y")*1)+SUMPRODUCT((BJ$6:BQ$6=3)*(BJ106:BQ106="Y")*1)+SUMPRODUCT((BJ$6:BQ$6=4)*(BJ106:BQ106="N")*1)+SUMPRODUCT((BJ$6:BQ$6=5)*(BJ106:BQ106="N")*2))</f>
        <v>0</v>
      </c>
      <c r="CL106" s="3">
        <f t="shared" si="15"/>
        <v>11</v>
      </c>
      <c r="CM106" s="19" t="e">
        <f>SUM(COUNTIF(M106, $H$128)*$H$137)+(COUNTIF(M106, $H$129)*$H$137)+(COUNTIF(#REF!, $H$128)*$H$135)+(COUNTIF(#REF!, $H$129)*$H$135)</f>
        <v>#REF!</v>
      </c>
      <c r="CN106" s="19" t="e">
        <f>SUM(COUNTIF(M106, $H$128)*$H$137)+(COUNTIF(#REF!, $H$128)*$H$135)</f>
        <v>#REF!</v>
      </c>
      <c r="CO106" s="19">
        <f>COUNTA(M106)+COUNTA(#REF!)</f>
        <v>2</v>
      </c>
      <c r="CP106" s="19" t="e">
        <f>SUM(COUNTIF(M106, $H$128)*$H$137)+(COUNTIF(M106, $H$129)*$H$137)+(COUNTIF(#REF!, $H$128)*$H$135)+(COUNTIF(#REF!, $H$129)*$H$135)</f>
        <v>#REF!</v>
      </c>
      <c r="CQ106" s="19" t="e">
        <f>SUM(COUNTIF(M106, $H$128)*$H$137)+(COUNTIF(#REF!, $H$128)*$H$135)</f>
        <v>#REF!</v>
      </c>
      <c r="CR106" s="19">
        <f>COUNTA(M106)+COUNTA(#REF!)</f>
        <v>2</v>
      </c>
    </row>
    <row r="107" spans="1:96" ht="15.75" customHeight="1" thickBot="1" x14ac:dyDescent="0.25">
      <c r="A107" s="14">
        <f t="shared" si="19"/>
        <v>13.131313131313133</v>
      </c>
      <c r="B107" s="14">
        <f t="shared" si="16"/>
        <v>8.3333333333333321</v>
      </c>
      <c r="C107" s="14">
        <f t="shared" si="17"/>
        <v>27.500000000000004</v>
      </c>
      <c r="D107" s="14">
        <f t="shared" si="18"/>
        <v>12.5</v>
      </c>
      <c r="E107" s="14">
        <f t="shared" si="12"/>
        <v>0</v>
      </c>
      <c r="F107" s="14">
        <f t="shared" si="13"/>
        <v>0</v>
      </c>
      <c r="G107" s="14"/>
      <c r="H107" s="3" t="s">
        <v>41</v>
      </c>
      <c r="I107" s="3" t="s">
        <v>273</v>
      </c>
      <c r="J107" s="3" t="s">
        <v>274</v>
      </c>
      <c r="K107" s="17" t="s">
        <v>172</v>
      </c>
      <c r="L107" s="18" t="s">
        <v>176</v>
      </c>
      <c r="M107" s="3" t="s">
        <v>58</v>
      </c>
      <c r="N107" s="3" t="s">
        <v>71</v>
      </c>
      <c r="O107" s="3" t="s">
        <v>71</v>
      </c>
      <c r="P107" s="3" t="s">
        <v>71</v>
      </c>
      <c r="Q107" s="3" t="s">
        <v>71</v>
      </c>
      <c r="R107" s="3" t="s">
        <v>71</v>
      </c>
      <c r="S107" s="3" t="s">
        <v>71</v>
      </c>
      <c r="T107" s="3" t="s">
        <v>71</v>
      </c>
      <c r="U107" s="3" t="s">
        <v>71</v>
      </c>
      <c r="V107" s="3" t="s">
        <v>71</v>
      </c>
      <c r="W107" s="3" t="s">
        <v>71</v>
      </c>
      <c r="X107" s="3" t="s">
        <v>71</v>
      </c>
      <c r="Y107" s="3" t="s">
        <v>71</v>
      </c>
      <c r="Z107" s="3" t="s">
        <v>71</v>
      </c>
      <c r="AA107" s="3" t="s">
        <v>71</v>
      </c>
      <c r="AB107" s="3" t="s">
        <v>71</v>
      </c>
      <c r="AC107" s="3" t="s">
        <v>46</v>
      </c>
      <c r="AD107" s="3" t="s">
        <v>71</v>
      </c>
      <c r="AE107" s="3" t="s">
        <v>46</v>
      </c>
      <c r="AF107" s="3" t="s">
        <v>71</v>
      </c>
      <c r="AG107" s="3" t="s">
        <v>71</v>
      </c>
      <c r="AH107" s="3" t="s">
        <v>71</v>
      </c>
      <c r="AI107" s="3" t="s">
        <v>71</v>
      </c>
      <c r="AJ107" s="3" t="s">
        <v>71</v>
      </c>
      <c r="AK107" s="3" t="s">
        <v>71</v>
      </c>
      <c r="AL107" s="3" t="s">
        <v>71</v>
      </c>
      <c r="AM107" s="3" t="s">
        <v>71</v>
      </c>
      <c r="AN107" s="3" t="s">
        <v>71</v>
      </c>
      <c r="AO107" s="3" t="s">
        <v>71</v>
      </c>
      <c r="AP107" s="3" t="s">
        <v>71</v>
      </c>
      <c r="AQ107" s="3" t="s">
        <v>71</v>
      </c>
      <c r="AR107" s="3" t="s">
        <v>46</v>
      </c>
      <c r="AS107" s="3" t="s">
        <v>71</v>
      </c>
      <c r="AT107" s="3" t="s">
        <v>71</v>
      </c>
      <c r="AU107" s="3" t="s">
        <v>71</v>
      </c>
      <c r="AV107" s="3" t="s">
        <v>71</v>
      </c>
      <c r="AW107" s="3" t="s">
        <v>71</v>
      </c>
      <c r="AX107" s="3" t="s">
        <v>71</v>
      </c>
      <c r="AY107" s="3" t="s">
        <v>71</v>
      </c>
      <c r="AZ107" s="3" t="s">
        <v>71</v>
      </c>
      <c r="BA107" s="3" t="s">
        <v>71</v>
      </c>
      <c r="BB107" s="3" t="s">
        <v>71</v>
      </c>
      <c r="BC107" s="3" t="s">
        <v>71</v>
      </c>
      <c r="BD107" s="3" t="s">
        <v>71</v>
      </c>
      <c r="BE107" s="3" t="s">
        <v>71</v>
      </c>
      <c r="BF107" s="3" t="s">
        <v>71</v>
      </c>
      <c r="BG107" s="3" t="s">
        <v>71</v>
      </c>
      <c r="BH107" s="3" t="s">
        <v>71</v>
      </c>
      <c r="BI107" s="3" t="s">
        <v>71</v>
      </c>
      <c r="BJ107" s="3" t="s">
        <v>71</v>
      </c>
      <c r="BK107" s="3" t="s">
        <v>71</v>
      </c>
      <c r="BL107" s="3" t="s">
        <v>71</v>
      </c>
      <c r="BM107" s="3" t="s">
        <v>71</v>
      </c>
      <c r="BN107" s="3" t="s">
        <v>71</v>
      </c>
      <c r="BO107" s="3" t="s">
        <v>71</v>
      </c>
      <c r="BP107" s="3" t="s">
        <v>71</v>
      </c>
      <c r="BQ107" s="3" t="s">
        <v>71</v>
      </c>
      <c r="BR107" s="3" t="s">
        <v>71</v>
      </c>
      <c r="BS107" s="3" cm="1">
        <f t="array" ref="BS107" xml:space="preserve"> 5 * (SUMPRODUCT( (M$6:V$6=1)*((M107:V107="Y") + (M107:V107="N")) * 2 ) +SUMPRODUCT( (M$6:V$6=2) * ((M107:V107="Y") + (M107:V107="N")) * 1 ) + SUMPRODUCT( (M$6:V$6=3)*((M107:V107="Y")+(M107:V107="N"))*1 ) +SUMPRODUCT( (M$6:V$6=4 ) * ((M107:V107="Y") + (M107:V107="N")) * 1 )+SUMPRODUCT( (M$6:V$6=5) * ((M107:V107="Y")+(M107:V107="N")) * 2 ))+1*(SUMPRODUCT( (X$6:BQ$6=1) * ((X107:BQ107="Y") + (X107:BQ107="N")) * 2 ) +SUMPRODUCT( (X$6:BQ$6=2 ) * ((X107:BQ107="Y") + (X107:BQ107="N")) * 1 ) +SUMPRODUCT( (X$6:BQ$6=3) * ((X107:BQ107="Y") + (X107:BQ107="N")) * 1 ) +SUMPRODUCT( (X$6:BQ$6=4) * ((X107:BQ107="Y") + (X107:BQ107="N")) * 1 ) + SUMPRODUCT( (X$6:BQ$6=5) * ((X107:BQ107="Y") + (X107:BQ107="N")) * 2 ))</f>
        <v>99</v>
      </c>
      <c r="BT107" s="3" cm="1">
        <f t="array" ref="BT107" xml:space="preserve"> 5 * (SUMPRODUCT( (M$6:V$6=1) * (M107:V107="Y") * 2 ) + SUMPRODUCT( (M$6:V$6=2) * (M107:V107="Y") * 1 ) +SUMPRODUCT( (M$6:V$6=3) * (M107:V107="Y") * 1 ) + SUMPRODUCT( (M$6:V$6=4) * (M107:V107="N") * 1 ) +SUMPRODUCT( (M$6:V$6=5) * (M107:V107="N") * 2 ))
+ (SUMPRODUCT( (X$6:BQ$6=1) * (X107:BQ107="Y") * 2 ) +SUMPRODUCT( (X$6:BQ$6=2) * (X107:BQ107="Y") * 1 ) +SUMPRODUCT( (X$6:BQ$6=3) * (X107:BQ107="Y") * 1 ) +SUMPRODUCT( (X$6:BQ$6=4) * (X107:BQ107="N") * 1 ) +SUMPRODUCT( (X$6:BQ$6=5) * (X107:BQ107="N") * 2 ))</f>
        <v>13</v>
      </c>
      <c r="BU107" s="3">
        <f t="shared" si="14"/>
        <v>5</v>
      </c>
      <c r="BV107" s="3">
        <f t="shared" si="20"/>
        <v>1</v>
      </c>
      <c r="BX107" s="3">
        <f xml:space="preserve"> 5 * (SUMPRODUCT( (M$6:N$6=1)*((M107:N107="Y") + (M107:N107="N")) * 2 ) +SUMPRODUCT( (M$6:N$6=2) * ((M107:N107="Y") + (M107:N107="N")) * 1 ) + SUMPRODUCT( (M$6:N$6=3)*((M107:N107="Y")+(M107:N107="N"))*1 ) +SUMPRODUCT( (M$6:N$6=4 ) * ((M107:N107="Y") + (M107:N107="N")) * 1 )+SUMPRODUCT( (M$6:N$6=5) * ((M107:N107="Y")+(M107:N107="N")) * 2 ))+1*(SUMPRODUCT( (X$6:AC$6=1) * ((X107:AC107="Y") + (X107:AC107="N")) * 2 ) +SUMPRODUCT( (X$6:AC$6=2 ) * ((X107:AC107="Y") + (X107:AC107="N")) * 1 ) +SUMPRODUCT( (X$6:AC$6=3) * ((X107:AC107="Y") + (X107:AC107="N")) * 1 ) +SUMPRODUCT( (X$6:AC$6=4) * ((X107:AC107="Y") + (X107:AC107="N")) * 1 ) + SUMPRODUCT( (X$6:AC$6=5) * ((X107:AC107="Y") + (X107:AC107="N")) * 2 ))</f>
        <v>12</v>
      </c>
      <c r="BY107" s="3">
        <f xml:space="preserve"> 5 * (SUMPRODUCT( (M$6:N$6=1) * (M107:N107="Y") * 2 ) + SUMPRODUCT( (M$6:N$6=2) * (M107:N107="Y") * 1 ) +SUMPRODUCT( (M$6:N$6=3) * (M107:N107="Y") * 1 ) + SUMPRODUCT( (M$6:N$6=4) * (M107:N107="N") * 1 ) +SUMPRODUCT( (M$6:N$6=5) * (M107:N107="N") * 2 ))
+ (SUMPRODUCT( (X$6:AC$6=1) * (X107:AC107="Y") * 2 ) +SUMPRODUCT( (X$6:AC$6=2) * (X107:AC107="Y") * 1 ) +SUMPRODUCT( (X$6:AC$6=3) * (X107:AC107="Y") * 1 ) +SUMPRODUCT( (X$6:AC$6=4) * (X107:AC107="N") * 1 ) +SUMPRODUCT( (X$6:AC$6=5) * (X107:AC107="N") * 2 ))</f>
        <v>1</v>
      </c>
      <c r="BZ107" s="3">
        <f>COUNTA(M107:N107)+COUNTA(X107:AC107)</f>
        <v>8</v>
      </c>
      <c r="CA107" s="3">
        <f xml:space="preserve"> 5 * (SUMPRODUCT( (O$6:R$6=1)*((O107:R107="Y") + (O107:R107="N")) * 2 ) +SUMPRODUCT( (O$6:R$6=2) * ((O107:R107="Y") + (O107:R107="N")) * 1 ) + SUMPRODUCT( (O$6:R$6=3)*((O107:R107="Y")+(O107:R107="N"))*1 ) +SUMPRODUCT( (O$6:R$6=4 ) * ((O107:R107="Y") + (O107:R107="N")) * 1 )+SUMPRODUCT( (O$6:R$6=5) * ((O107:R107="Y")+(O107:R107="N")) * 2 ))
+1*(SUMPRODUCT( (AD$6:AQ$6=1) * ((AD107:AQ107="Y") + (AD107:AQ107="N")) * 2 ) +SUMPRODUCT( (AD$6:AQ$6=2 ) * ((AD107:AQ107="Y") + (AD107:AQ107="N")) * 1 ) +SUMPRODUCT( (AD$6:AQ$6=3) * ((AD107:AQ107="Y") + (AD107:AQ107="N")) * 1 ) +SUMPRODUCT( (AD$6:AQ$6=4) * ((AD107:AQ107="Y") + (AD107:AQ107="N")) * 1 ) + SUMPRODUCT( (AD$6:AQ$6=5) * ((AD107:AQ107="Y") + (AD107:AQ107="N")) * 2 ))</f>
        <v>40</v>
      </c>
      <c r="CB107" s="3">
        <f xml:space="preserve"> 5 * (SUMPRODUCT( (O$6:R$6=1) * (O107:R107="Y") * 2 ) + SUMPRODUCT( (O$6:R$6=2) * (O107:R107="Y") * 1 ) +SUMPRODUCT( (O$6:R$6=3) * (O107:R107="Y") * 1 ) + SUMPRODUCT( (O$6:R$6=4) * (O107:R107="N") * 1 ) +SUMPRODUCT( (O$6:R$6=5) * (O107:R107="N") * 2 ))
+ (SUMPRODUCT( (AD$6:AQ$6=1) * (AD107:AQ107="Y") * 2 ) +SUMPRODUCT( (AD$6:AQ$6=2) * (AD107:AQ107="Y") * 1 ) +SUMPRODUCT( (AD$6:AQ$6=3) * (AD107:AQ107="Y") * 1 ) +SUMPRODUCT( (AD$6:AQ$6=4) * (AD107:AQ107="N") * 1 ) +SUMPRODUCT( (AD$6:AQ$6=5) * (AD107:AQ107="N") * 2 ))</f>
        <v>11</v>
      </c>
      <c r="CC107" s="3">
        <f>COUNTA(O107:R107)+COUNTA(AD107:AQ107)</f>
        <v>18</v>
      </c>
      <c r="CD107" s="3">
        <f>1*(SUMPRODUCT( (AR$6:AY$6=1) * ((AR107:AY107="Y") + (AR107:AY107="N")) * 2 ) +SUMPRODUCT( (AR$6:AY$6=2 ) * ((AR107:AY107="Y") + (AR107:AY107="N")) * 1 ) +SUMPRODUCT( (AR$6:AY$6=3) * ((AR107:AY107="Y") + (AR107:AY107="N")) * 1 ) +SUMPRODUCT( (AR$6:AY$6=4) * ((AR107:AY107="Y") + (AR107:AY107="N")) * 1 ) + SUMPRODUCT( (AR$6:AY$6=5) * ((AR107:AY107="Y") + (AR107:AY107="N")) * 2 ))</f>
        <v>8</v>
      </c>
      <c r="CE107" s="3">
        <f>(SUMPRODUCT( (AR$6:AY$6=1) * (AR107:AY107="Y") * 2 ) +SUMPRODUCT( (AR$6:AY$6=2) * (AR107:AY107="Y") * 1 ) +SUMPRODUCT( (AR$6:AY$6=3) * (AR107:AY107="Y") * 1 ) +SUMPRODUCT( (AR$6:AY$6=4) * (AR107:AY107="N") * 1 ) +SUMPRODUCT( (AR$6:AY$6=5) * (AR107:AY107="N") * 2 ))</f>
        <v>1</v>
      </c>
      <c r="CF107" s="3">
        <f>COUNTA(AR107:AY107)</f>
        <v>8</v>
      </c>
      <c r="CG107" s="3" cm="1">
        <f t="array" ref="CG107">5*(SUMPRODUCT((S$6=1)*((S107="Y")+(S107="N"))*2)+SUMPRODUCT((S$6=2)*((S107="Y")+(S107="N"))*1)+SUMPRODUCT((S$6=3)*((S107="Y")+(S107="N"))*1)+SUMPRODUCT((S$6=4)*((S107="Y")+(S107="N"))*1)+SUMPRODUCT((S$6=5)*((S107="Y")+(S107="N"))*2))+1*(SUMPRODUCT((AZ$6:BI$6=1)*((AZ107:BI107="Y")+(AZ107:BI107="N"))*2)+SUMPRODUCT((AZ$6:BI$6=2)*((AZ107:BI107="Y")+(AZ107:BI107="N"))*1)+SUMPRODUCT((AZ$6:BI$6=3)*((AZ107:BI107="Y")+(AZ107:BI107="N"))*1)+SUMPRODUCT((AZ$6:BI$6=4)*((AZ107:BI107="Y")+(AZ107:BI107="N"))*1)+SUMPRODUCT((AZ$6:BI$6=5)*((AZ107:BI107="Y")+(AZ107:BI107="N"))*2))</f>
        <v>15</v>
      </c>
      <c r="CH107" s="3" cm="1">
        <f t="array" ref="CH107">5*(SUMPRODUCT((S$6=1)*(S107="Y")*2)+SUMPRODUCT((S$6=2)*(S107="Y")*1)+SUMPRODUCT((S$6=3)*(S107="Y")*1)+SUMPRODUCT((S$6=4)*(S107="N")*1)+SUMPRODUCT((S$6=5)*(S107="N")*2))+(SUMPRODUCT((AZ$6:BI$6=1)*(AZ107:BI107="Y")*2)+SUMPRODUCT((AZ$6:BI$6=2)*(AZ107:BI107="Y")*1)+SUMPRODUCT((AZ$6:BI$6=3)*(AZ107:BI107="Y")*1)+SUMPRODUCT((AZ$6:BI$6=4)*(AZ107:BI107="N")*1)+SUMPRODUCT((AZ$6:BI$6=5)*(AZ107:BI107="N")*2))</f>
        <v>0</v>
      </c>
      <c r="CI107" s="3">
        <f>COUNTA(S107)+COUNTA(AZ107:BI107)</f>
        <v>11</v>
      </c>
      <c r="CJ107" s="3" cm="1">
        <f t="array" ref="CJ107">5*(SUMPRODUCT((T$6:V$6=1)*((T107:V107="Y")+(T107:V107="N"))*2)+SUMPRODUCT((T$6:V$6=2)*((T107:V107="Y")+(T107:V107="N"))*1)+SUMPRODUCT((T$6:V$6=3)*((T107:V107="Y")+(T107:V107="N"))*1)+SUMPRODUCT((T$6:V$6=4)*((T107:V107="Y")+(T107:V107="N"))*1)+SUMPRODUCT((T$6:V$6=5)*((T107:V107="Y")+(T107:V107="N"))*2))+1*(SUMPRODUCT((BJ$6:BQ$6=1)*((BJ107:BQ107="Y")+(BJ107:BQ107="N"))*2)+SUMPRODUCT((BJ$6:BQ$6=2)*((BJ107:BQ107="Y")+(BJ107:BQ107="N"))*1)+SUMPRODUCT((BJ$6:BQ$6=3)*((BJ107:BQ107="Y")+(BJ107:BQ107="N"))*1)+SUMPRODUCT((BJ$6:BQ$6=4)*((BJ107:BQ107="Y")+(BJ107:BQ107="N"))*1)+SUMPRODUCT((BJ$6:BQ$6=5)*((BJ107:BQ107="Y")+(BJ107:BQ107="N"))*2))</f>
        <v>24</v>
      </c>
      <c r="CK107" s="3" cm="1">
        <f t="array" ref="CK107">5*(SUMPRODUCT((T$6:V$6=1)*(T107:V107="Y")*2)+SUMPRODUCT((T$6:V$6=2)*(T107:V107="Y")*1)+SUMPRODUCT((T$6:V$6=3)*(T107:V107="Y")*1)+SUMPRODUCT((T$6:V$6=4)*(T107:V107="N")*1)+SUMPRODUCT((T$6:V$6=5)*(T107:V107="N")*2))+(SUMPRODUCT((BJ$6:BQ$6=1)*(BJ107:BQ107="Y")*2)+SUMPRODUCT((BJ$6:BQ$6=2)*(BJ107:BQ107="Y")*1)+SUMPRODUCT((BJ$6:BQ$6=3)*(BJ107:BQ107="Y")*1)+SUMPRODUCT((BJ$6:BQ$6=4)*(BJ107:BQ107="N")*1)+SUMPRODUCT((BJ$6:BQ$6=5)*(BJ107:BQ107="N")*2))</f>
        <v>0</v>
      </c>
      <c r="CL107" s="3">
        <f t="shared" si="15"/>
        <v>11</v>
      </c>
      <c r="CM107" s="19" t="e">
        <f>SUM(COUNTIF(M107, $H$128)*$H$137)+(COUNTIF(M107, $H$129)*$H$137)+(COUNTIF(#REF!, $H$128)*$H$135)+(COUNTIF(#REF!, $H$129)*$H$135)</f>
        <v>#REF!</v>
      </c>
      <c r="CN107" s="19" t="e">
        <f>SUM(COUNTIF(M107, $H$128)*$H$137)+(COUNTIF(#REF!, $H$128)*$H$135)</f>
        <v>#REF!</v>
      </c>
      <c r="CO107" s="19">
        <f>COUNTA(M107)+COUNTA(#REF!)</f>
        <v>2</v>
      </c>
      <c r="CP107" s="19" t="e">
        <f>SUM(COUNTIF(M107, $H$128)*$H$137)+(COUNTIF(M107, $H$129)*$H$137)+(COUNTIF(#REF!, $H$128)*$H$135)+(COUNTIF(#REF!, $H$129)*$H$135)</f>
        <v>#REF!</v>
      </c>
      <c r="CQ107" s="19" t="e">
        <f>SUM(COUNTIF(M107, $H$128)*$H$137)+(COUNTIF(#REF!, $H$128)*$H$135)</f>
        <v>#REF!</v>
      </c>
      <c r="CR107" s="19">
        <f>COUNTA(M107)+COUNTA(#REF!)</f>
        <v>2</v>
      </c>
    </row>
    <row r="108" spans="1:96" ht="15.75" customHeight="1" thickBot="1" x14ac:dyDescent="0.25">
      <c r="A108" s="14">
        <f t="shared" si="19"/>
        <v>16.50485436893204</v>
      </c>
      <c r="B108" s="14">
        <f t="shared" si="16"/>
        <v>0</v>
      </c>
      <c r="C108" s="14">
        <f t="shared" si="17"/>
        <v>33.333333333333329</v>
      </c>
      <c r="D108" s="14">
        <f t="shared" si="18"/>
        <v>25</v>
      </c>
      <c r="E108" s="14">
        <f t="shared" si="12"/>
        <v>6.666666666666667</v>
      </c>
      <c r="F108" s="14">
        <f t="shared" si="13"/>
        <v>4.1666666666666661</v>
      </c>
      <c r="G108" s="14"/>
      <c r="H108" s="3" t="s">
        <v>41</v>
      </c>
      <c r="I108" s="3" t="s">
        <v>275</v>
      </c>
      <c r="J108" s="3" t="s">
        <v>276</v>
      </c>
      <c r="K108" s="17" t="s">
        <v>250</v>
      </c>
      <c r="L108" s="18" t="s">
        <v>176</v>
      </c>
      <c r="M108" s="3" t="s">
        <v>71</v>
      </c>
      <c r="N108" s="3" t="s">
        <v>71</v>
      </c>
      <c r="O108" s="3" t="s">
        <v>71</v>
      </c>
      <c r="P108" s="3" t="s">
        <v>71</v>
      </c>
      <c r="Q108" s="3" t="s">
        <v>71</v>
      </c>
      <c r="R108" s="3" t="s">
        <v>71</v>
      </c>
      <c r="S108" s="3" t="s">
        <v>71</v>
      </c>
      <c r="T108" s="3" t="s">
        <v>71</v>
      </c>
      <c r="U108" s="3" t="s">
        <v>71</v>
      </c>
      <c r="V108" s="3" t="s">
        <v>71</v>
      </c>
      <c r="W108" s="3" t="s">
        <v>71</v>
      </c>
      <c r="X108" s="3" t="s">
        <v>71</v>
      </c>
      <c r="Y108" s="3" t="s">
        <v>71</v>
      </c>
      <c r="Z108" s="3" t="s">
        <v>71</v>
      </c>
      <c r="AA108" s="3" t="s">
        <v>71</v>
      </c>
      <c r="AB108" s="3" t="s">
        <v>71</v>
      </c>
      <c r="AC108" s="3" t="s">
        <v>71</v>
      </c>
      <c r="AD108" s="3" t="s">
        <v>71</v>
      </c>
      <c r="AE108" s="3" t="s">
        <v>46</v>
      </c>
      <c r="AF108" s="3" t="s">
        <v>71</v>
      </c>
      <c r="AG108" s="3" t="s">
        <v>71</v>
      </c>
      <c r="AH108" s="3" t="s">
        <v>71</v>
      </c>
      <c r="AI108" s="3" t="s">
        <v>71</v>
      </c>
      <c r="AJ108" s="3" t="s">
        <v>71</v>
      </c>
      <c r="AK108" s="3" t="s">
        <v>71</v>
      </c>
      <c r="AL108" s="3" t="s">
        <v>46</v>
      </c>
      <c r="AM108" s="3" t="s">
        <v>46</v>
      </c>
      <c r="AN108" s="3" t="s">
        <v>58</v>
      </c>
      <c r="AO108" s="3" t="s">
        <v>71</v>
      </c>
      <c r="AP108" s="3" t="s">
        <v>71</v>
      </c>
      <c r="AQ108" s="3" t="s">
        <v>71</v>
      </c>
      <c r="AR108" s="3" t="s">
        <v>71</v>
      </c>
      <c r="AS108" s="3" t="s">
        <v>46</v>
      </c>
      <c r="AT108" s="3" t="s">
        <v>71</v>
      </c>
      <c r="AU108" s="3" t="s">
        <v>71</v>
      </c>
      <c r="AV108" s="3" t="s">
        <v>46</v>
      </c>
      <c r="AW108" s="3" t="s">
        <v>71</v>
      </c>
      <c r="AX108" s="3" t="s">
        <v>71</v>
      </c>
      <c r="AY108" s="3" t="s">
        <v>71</v>
      </c>
      <c r="AZ108" s="3" t="s">
        <v>71</v>
      </c>
      <c r="BA108" s="3" t="s">
        <v>71</v>
      </c>
      <c r="BB108" s="3" t="s">
        <v>46</v>
      </c>
      <c r="BC108" s="3" t="s">
        <v>71</v>
      </c>
      <c r="BD108" s="3" t="s">
        <v>71</v>
      </c>
      <c r="BE108" s="3" t="s">
        <v>71</v>
      </c>
      <c r="BF108" s="3" t="s">
        <v>71</v>
      </c>
      <c r="BG108" s="3" t="s">
        <v>71</v>
      </c>
      <c r="BH108" s="3" t="s">
        <v>71</v>
      </c>
      <c r="BI108" s="3" t="s">
        <v>71</v>
      </c>
      <c r="BJ108" s="3" t="s">
        <v>71</v>
      </c>
      <c r="BK108" s="3" t="s">
        <v>71</v>
      </c>
      <c r="BL108" s="3" t="s">
        <v>71</v>
      </c>
      <c r="BM108" s="3" t="s">
        <v>46</v>
      </c>
      <c r="BN108" s="3" t="s">
        <v>71</v>
      </c>
      <c r="BO108" s="3" t="s">
        <v>71</v>
      </c>
      <c r="BP108" s="3" t="s">
        <v>71</v>
      </c>
      <c r="BQ108" s="3" t="s">
        <v>71</v>
      </c>
      <c r="BR108" s="3" t="s">
        <v>71</v>
      </c>
      <c r="BS108" s="3" cm="1">
        <f t="array" ref="BS108" xml:space="preserve"> 5 * (SUMPRODUCT( (M$6:V$6=1)*((M108:V108="Y") + (M108:V108="N")) * 2 ) +SUMPRODUCT( (M$6:V$6=2) * ((M108:V108="Y") + (M108:V108="N")) * 1 ) + SUMPRODUCT( (M$6:V$6=3)*((M108:V108="Y")+(M108:V108="N"))*1 ) +SUMPRODUCT( (M$6:V$6=4 ) * ((M108:V108="Y") + (M108:V108="N")) * 1 )+SUMPRODUCT( (M$6:V$6=5) * ((M108:V108="Y")+(M108:V108="N")) * 2 ))+1*(SUMPRODUCT( (X$6:BQ$6=1) * ((X108:BQ108="Y") + (X108:BQ108="N")) * 2 ) +SUMPRODUCT( (X$6:BQ$6=2 ) * ((X108:BQ108="Y") + (X108:BQ108="N")) * 1 ) +SUMPRODUCT( (X$6:BQ$6=3) * ((X108:BQ108="Y") + (X108:BQ108="N")) * 1 ) +SUMPRODUCT( (X$6:BQ$6=4) * ((X108:BQ108="Y") + (X108:BQ108="N")) * 1 ) + SUMPRODUCT( (X$6:BQ$6=5) * ((X108:BQ108="Y") + (X108:BQ108="N")) * 2 ))</f>
        <v>103</v>
      </c>
      <c r="BT108" s="3" cm="1">
        <f t="array" ref="BT108" xml:space="preserve"> 5 * (SUMPRODUCT( (M$6:V$6=1) * (M108:V108="Y") * 2 ) + SUMPRODUCT( (M$6:V$6=2) * (M108:V108="Y") * 1 ) +SUMPRODUCT( (M$6:V$6=3) * (M108:V108="Y") * 1 ) + SUMPRODUCT( (M$6:V$6=4) * (M108:V108="N") * 1 ) +SUMPRODUCT( (M$6:V$6=5) * (M108:V108="N") * 2 ))
+ (SUMPRODUCT( (X$6:BQ$6=1) * (X108:BQ108="Y") * 2 ) +SUMPRODUCT( (X$6:BQ$6=2) * (X108:BQ108="Y") * 1 ) +SUMPRODUCT( (X$6:BQ$6=3) * (X108:BQ108="Y") * 1 ) +SUMPRODUCT( (X$6:BQ$6=4) * (X108:BQ108="N") * 1 ) +SUMPRODUCT( (X$6:BQ$6=5) * (X108:BQ108="N") * 2 ))</f>
        <v>17</v>
      </c>
      <c r="BU108" s="3">
        <f t="shared" si="14"/>
        <v>1</v>
      </c>
      <c r="BV108" s="3">
        <f t="shared" si="20"/>
        <v>1</v>
      </c>
      <c r="BX108" s="3">
        <f xml:space="preserve"> 5 * (SUMPRODUCT( (M$6:N$6=1)*((M108:N108="Y") + (M108:N108="N")) * 2 ) +SUMPRODUCT( (M$6:N$6=2) * ((M108:N108="Y") + (M108:N108="N")) * 1 ) + SUMPRODUCT( (M$6:N$6=3)*((M108:N108="Y")+(M108:N108="N"))*1 ) +SUMPRODUCT( (M$6:N$6=4 ) * ((M108:N108="Y") + (M108:N108="N")) * 1 )+SUMPRODUCT( (M$6:N$6=5) * ((M108:N108="Y")+(M108:N108="N")) * 2 ))+1*(SUMPRODUCT( (X$6:AC$6=1) * ((X108:AC108="Y") + (X108:AC108="N")) * 2 ) +SUMPRODUCT( (X$6:AC$6=2 ) * ((X108:AC108="Y") + (X108:AC108="N")) * 1 ) +SUMPRODUCT( (X$6:AC$6=3) * ((X108:AC108="Y") + (X108:AC108="N")) * 1 ) +SUMPRODUCT( (X$6:AC$6=4) * ((X108:AC108="Y") + (X108:AC108="N")) * 1 ) + SUMPRODUCT( (X$6:AC$6=5) * ((X108:AC108="Y") + (X108:AC108="N")) * 2 ))</f>
        <v>17</v>
      </c>
      <c r="BY108" s="3">
        <f xml:space="preserve"> 5 * (SUMPRODUCT( (M$6:N$6=1) * (M108:N108="Y") * 2 ) + SUMPRODUCT( (M$6:N$6=2) * (M108:N108="Y") * 1 ) +SUMPRODUCT( (M$6:N$6=3) * (M108:N108="Y") * 1 ) + SUMPRODUCT( (M$6:N$6=4) * (M108:N108="N") * 1 ) +SUMPRODUCT( (M$6:N$6=5) * (M108:N108="N") * 2 ))
+ (SUMPRODUCT( (X$6:AC$6=1) * (X108:AC108="Y") * 2 ) +SUMPRODUCT( (X$6:AC$6=2) * (X108:AC108="Y") * 1 ) +SUMPRODUCT( (X$6:AC$6=3) * (X108:AC108="Y") * 1 ) +SUMPRODUCT( (X$6:AC$6=4) * (X108:AC108="N") * 1 ) +SUMPRODUCT( (X$6:AC$6=5) * (X108:AC108="N") * 2 ))</f>
        <v>0</v>
      </c>
      <c r="BZ108" s="3">
        <f>COUNTA(M108:N108)+COUNTA(X108:AC108)</f>
        <v>8</v>
      </c>
      <c r="CA108" s="3">
        <f xml:space="preserve"> 5 * (SUMPRODUCT( (O$6:R$6=1)*((O108:R108="Y") + (O108:R108="N")) * 2 ) +SUMPRODUCT( (O$6:R$6=2) * ((O108:R108="Y") + (O108:R108="N")) * 1 ) + SUMPRODUCT( (O$6:R$6=3)*((O108:R108="Y")+(O108:R108="N"))*1 ) +SUMPRODUCT( (O$6:R$6=4 ) * ((O108:R108="Y") + (O108:R108="N")) * 1 )+SUMPRODUCT( (O$6:R$6=5) * ((O108:R108="Y")+(O108:R108="N")) * 2 ))
+1*(SUMPRODUCT( (AD$6:AQ$6=1) * ((AD108:AQ108="Y") + (AD108:AQ108="N")) * 2 ) +SUMPRODUCT( (AD$6:AQ$6=2 ) * ((AD108:AQ108="Y") + (AD108:AQ108="N")) * 1 ) +SUMPRODUCT( (AD$6:AQ$6=3) * ((AD108:AQ108="Y") + (AD108:AQ108="N")) * 1 ) +SUMPRODUCT( (AD$6:AQ$6=4) * ((AD108:AQ108="Y") + (AD108:AQ108="N")) * 1 ) + SUMPRODUCT( (AD$6:AQ$6=5) * ((AD108:AQ108="Y") + (AD108:AQ108="N")) * 2 ))</f>
        <v>39</v>
      </c>
      <c r="CB108" s="3">
        <f xml:space="preserve"> 5 * (SUMPRODUCT( (O$6:R$6=1) * (O108:R108="Y") * 2 ) + SUMPRODUCT( (O$6:R$6=2) * (O108:R108="Y") * 1 ) +SUMPRODUCT( (O$6:R$6=3) * (O108:R108="Y") * 1 ) + SUMPRODUCT( (O$6:R$6=4) * (O108:R108="N") * 1 ) +SUMPRODUCT( (O$6:R$6=5) * (O108:R108="N") * 2 ))
+ (SUMPRODUCT( (AD$6:AQ$6=1) * (AD108:AQ108="Y") * 2 ) +SUMPRODUCT( (AD$6:AQ$6=2) * (AD108:AQ108="Y") * 1 ) +SUMPRODUCT( (AD$6:AQ$6=3) * (AD108:AQ108="Y") * 1 ) +SUMPRODUCT( (AD$6:AQ$6=4) * (AD108:AQ108="N") * 1 ) +SUMPRODUCT( (AD$6:AQ$6=5) * (AD108:AQ108="N") * 2 ))</f>
        <v>13</v>
      </c>
      <c r="CC108" s="3">
        <f>COUNTA(O108:R108)+COUNTA(AD108:AQ108)</f>
        <v>18</v>
      </c>
      <c r="CD108" s="3">
        <f>1*(SUMPRODUCT( (AR$6:AY$6=1) * ((AR108:AY108="Y") + (AR108:AY108="N")) * 2 ) +SUMPRODUCT( (AR$6:AY$6=2 ) * ((AR108:AY108="Y") + (AR108:AY108="N")) * 1 ) +SUMPRODUCT( (AR$6:AY$6=3) * ((AR108:AY108="Y") + (AR108:AY108="N")) * 1 ) +SUMPRODUCT( (AR$6:AY$6=4) * ((AR108:AY108="Y") + (AR108:AY108="N")) * 1 ) + SUMPRODUCT( (AR$6:AY$6=5) * ((AR108:AY108="Y") + (AR108:AY108="N")) * 2 ))</f>
        <v>8</v>
      </c>
      <c r="CE108" s="3">
        <f>(SUMPRODUCT( (AR$6:AY$6=1) * (AR108:AY108="Y") * 2 ) +SUMPRODUCT( (AR$6:AY$6=2) * (AR108:AY108="Y") * 1 ) +SUMPRODUCT( (AR$6:AY$6=3) * (AR108:AY108="Y") * 1 ) +SUMPRODUCT( (AR$6:AY$6=4) * (AR108:AY108="N") * 1 ) +SUMPRODUCT( (AR$6:AY$6=5) * (AR108:AY108="N") * 2 ))</f>
        <v>2</v>
      </c>
      <c r="CF108" s="3">
        <f>COUNTA(AR108:AY108)</f>
        <v>8</v>
      </c>
      <c r="CG108" s="3" cm="1">
        <f t="array" ref="CG108">5*(SUMPRODUCT((S$6=1)*((S108="Y")+(S108="N"))*2)+SUMPRODUCT((S$6=2)*((S108="Y")+(S108="N"))*1)+SUMPRODUCT((S$6=3)*((S108="Y")+(S108="N"))*1)+SUMPRODUCT((S$6=4)*((S108="Y")+(S108="N"))*1)+SUMPRODUCT((S$6=5)*((S108="Y")+(S108="N"))*2))+1*(SUMPRODUCT((AZ$6:BI$6=1)*((AZ108:BI108="Y")+(AZ108:BI108="N"))*2)+SUMPRODUCT((AZ$6:BI$6=2)*((AZ108:BI108="Y")+(AZ108:BI108="N"))*1)+SUMPRODUCT((AZ$6:BI$6=3)*((AZ108:BI108="Y")+(AZ108:BI108="N"))*1)+SUMPRODUCT((AZ$6:BI$6=4)*((AZ108:BI108="Y")+(AZ108:BI108="N"))*1)+SUMPRODUCT((AZ$6:BI$6=5)*((AZ108:BI108="Y")+(AZ108:BI108="N"))*2))</f>
        <v>15</v>
      </c>
      <c r="CH108" s="3" cm="1">
        <f t="array" ref="CH108">5*(SUMPRODUCT((S$6=1)*(S108="Y")*2)+SUMPRODUCT((S$6=2)*(S108="Y")*1)+SUMPRODUCT((S$6=3)*(S108="Y")*1)+SUMPRODUCT((S$6=4)*(S108="N")*1)+SUMPRODUCT((S$6=5)*(S108="N")*2))+(SUMPRODUCT((AZ$6:BI$6=1)*(AZ108:BI108="Y")*2)+SUMPRODUCT((AZ$6:BI$6=2)*(AZ108:BI108="Y")*1)+SUMPRODUCT((AZ$6:BI$6=3)*(AZ108:BI108="Y")*1)+SUMPRODUCT((AZ$6:BI$6=4)*(AZ108:BI108="N")*1)+SUMPRODUCT((AZ$6:BI$6=5)*(AZ108:BI108="N")*2))</f>
        <v>1</v>
      </c>
      <c r="CI108" s="3">
        <f>COUNTA(S108)+COUNTA(AZ108:BI108)</f>
        <v>11</v>
      </c>
      <c r="CJ108" s="3" cm="1">
        <f t="array" ref="CJ108">5*(SUMPRODUCT((T$6:V$6=1)*((T108:V108="Y")+(T108:V108="N"))*2)+SUMPRODUCT((T$6:V$6=2)*((T108:V108="Y")+(T108:V108="N"))*1)+SUMPRODUCT((T$6:V$6=3)*((T108:V108="Y")+(T108:V108="N"))*1)+SUMPRODUCT((T$6:V$6=4)*((T108:V108="Y")+(T108:V108="N"))*1)+SUMPRODUCT((T$6:V$6=5)*((T108:V108="Y")+(T108:V108="N"))*2))+1*(SUMPRODUCT((BJ$6:BQ$6=1)*((BJ108:BQ108="Y")+(BJ108:BQ108="N"))*2)+SUMPRODUCT((BJ$6:BQ$6=2)*((BJ108:BQ108="Y")+(BJ108:BQ108="N"))*1)+SUMPRODUCT((BJ$6:BQ$6=3)*((BJ108:BQ108="Y")+(BJ108:BQ108="N"))*1)+SUMPRODUCT((BJ$6:BQ$6=4)*((BJ108:BQ108="Y")+(BJ108:BQ108="N"))*1)+SUMPRODUCT((BJ$6:BQ$6=5)*((BJ108:BQ108="Y")+(BJ108:BQ108="N"))*2))</f>
        <v>24</v>
      </c>
      <c r="CK108" s="3" cm="1">
        <f t="array" ref="CK108">5*(SUMPRODUCT((T$6:V$6=1)*(T108:V108="Y")*2)+SUMPRODUCT((T$6:V$6=2)*(T108:V108="Y")*1)+SUMPRODUCT((T$6:V$6=3)*(T108:V108="Y")*1)+SUMPRODUCT((T$6:V$6=4)*(T108:V108="N")*1)+SUMPRODUCT((T$6:V$6=5)*(T108:V108="N")*2))+(SUMPRODUCT((BJ$6:BQ$6=1)*(BJ108:BQ108="Y")*2)+SUMPRODUCT((BJ$6:BQ$6=2)*(BJ108:BQ108="Y")*1)+SUMPRODUCT((BJ$6:BQ$6=3)*(BJ108:BQ108="Y")*1)+SUMPRODUCT((BJ$6:BQ$6=4)*(BJ108:BQ108="N")*1)+SUMPRODUCT((BJ$6:BQ$6=5)*(BJ108:BQ108="N")*2))</f>
        <v>1</v>
      </c>
      <c r="CL108" s="3">
        <f t="shared" si="15"/>
        <v>11</v>
      </c>
      <c r="CM108" s="19" t="e">
        <f>SUM(COUNTIF(M108, $H$128)*$H$137)+(COUNTIF(M108, $H$129)*$H$137)+(COUNTIF(#REF!, $H$128)*$H$135)+(COUNTIF(#REF!, $H$129)*$H$135)</f>
        <v>#REF!</v>
      </c>
      <c r="CN108" s="19" t="e">
        <f>SUM(COUNTIF(M108, $H$128)*$H$137)+(COUNTIF(#REF!, $H$128)*$H$135)</f>
        <v>#REF!</v>
      </c>
      <c r="CO108" s="19">
        <f>COUNTA(M108)+COUNTA(#REF!)</f>
        <v>2</v>
      </c>
      <c r="CP108" s="19" t="e">
        <f>SUM(COUNTIF(M108, $H$128)*$H$137)+(COUNTIF(M108, $H$129)*$H$137)+(COUNTIF(#REF!, $H$128)*$H$135)+(COUNTIF(#REF!, $H$129)*$H$135)</f>
        <v>#REF!</v>
      </c>
      <c r="CQ108" s="19" t="e">
        <f>SUM(COUNTIF(M108, $H$128)*$H$137)+(COUNTIF(#REF!, $H$128)*$H$135)</f>
        <v>#REF!</v>
      </c>
      <c r="CR108" s="19">
        <f>COUNTA(M108)+COUNTA(#REF!)</f>
        <v>2</v>
      </c>
    </row>
    <row r="109" spans="1:96" ht="15.75" customHeight="1" x14ac:dyDescent="0.2">
      <c r="A109" s="14">
        <f t="shared" si="19"/>
        <v>9.8039215686274517</v>
      </c>
      <c r="B109" s="14">
        <f t="shared" si="16"/>
        <v>0</v>
      </c>
      <c r="C109" s="14">
        <f t="shared" si="17"/>
        <v>25</v>
      </c>
      <c r="D109" s="14">
        <f t="shared" si="18"/>
        <v>0</v>
      </c>
      <c r="E109" s="14">
        <f t="shared" si="12"/>
        <v>0</v>
      </c>
      <c r="F109" s="14">
        <f t="shared" si="13"/>
        <v>0</v>
      </c>
      <c r="G109" s="14"/>
      <c r="H109" s="3" t="s">
        <v>41</v>
      </c>
      <c r="I109" s="3" t="s">
        <v>277</v>
      </c>
      <c r="J109" s="3" t="s">
        <v>111</v>
      </c>
      <c r="K109" s="17" t="s">
        <v>235</v>
      </c>
      <c r="L109" s="18" t="s">
        <v>176</v>
      </c>
      <c r="M109" s="3" t="s">
        <v>71</v>
      </c>
      <c r="N109" s="3" t="s">
        <v>71</v>
      </c>
      <c r="O109" s="3" t="s">
        <v>71</v>
      </c>
      <c r="P109" s="3" t="s">
        <v>71</v>
      </c>
      <c r="Q109" s="3" t="s">
        <v>71</v>
      </c>
      <c r="R109" s="3" t="s">
        <v>71</v>
      </c>
      <c r="S109" s="3" t="s">
        <v>71</v>
      </c>
      <c r="T109" s="3" t="s">
        <v>71</v>
      </c>
      <c r="U109" s="3" t="s">
        <v>71</v>
      </c>
      <c r="V109" s="3" t="s">
        <v>71</v>
      </c>
      <c r="W109" s="3" t="s">
        <v>71</v>
      </c>
      <c r="X109" s="3" t="s">
        <v>71</v>
      </c>
      <c r="Y109" s="3" t="s">
        <v>71</v>
      </c>
      <c r="Z109" s="3" t="s">
        <v>71</v>
      </c>
      <c r="AA109" s="3" t="s">
        <v>58</v>
      </c>
      <c r="AB109" s="3" t="s">
        <v>58</v>
      </c>
      <c r="AC109" s="3" t="s">
        <v>71</v>
      </c>
      <c r="AD109" s="3" t="s">
        <v>71</v>
      </c>
      <c r="AE109" s="3" t="s">
        <v>71</v>
      </c>
      <c r="AF109" s="3" t="s">
        <v>71</v>
      </c>
      <c r="AG109" s="3" t="s">
        <v>71</v>
      </c>
      <c r="AH109" s="3" t="s">
        <v>71</v>
      </c>
      <c r="AI109" s="3" t="s">
        <v>71</v>
      </c>
      <c r="AJ109" s="3" t="s">
        <v>71</v>
      </c>
      <c r="AK109" s="3" t="s">
        <v>71</v>
      </c>
      <c r="AL109" s="3" t="s">
        <v>71</v>
      </c>
      <c r="AM109" s="3" t="s">
        <v>71</v>
      </c>
      <c r="AN109" s="3" t="s">
        <v>71</v>
      </c>
      <c r="AO109" s="3" t="s">
        <v>71</v>
      </c>
      <c r="AP109" s="3" t="s">
        <v>71</v>
      </c>
      <c r="AQ109" s="3" t="s">
        <v>71</v>
      </c>
      <c r="AR109" s="3" t="s">
        <v>71</v>
      </c>
      <c r="AS109" s="3" t="s">
        <v>71</v>
      </c>
      <c r="AT109" s="3" t="s">
        <v>71</v>
      </c>
      <c r="AU109" s="3" t="s">
        <v>71</v>
      </c>
      <c r="AV109" s="3" t="s">
        <v>71</v>
      </c>
      <c r="AW109" s="3" t="s">
        <v>71</v>
      </c>
      <c r="AX109" s="3" t="s">
        <v>71</v>
      </c>
      <c r="AY109" s="3" t="s">
        <v>71</v>
      </c>
      <c r="AZ109" s="3" t="s">
        <v>71</v>
      </c>
      <c r="BA109" s="3" t="s">
        <v>71</v>
      </c>
      <c r="BB109" s="3" t="s">
        <v>71</v>
      </c>
      <c r="BC109" s="3" t="s">
        <v>71</v>
      </c>
      <c r="BD109" s="3" t="s">
        <v>71</v>
      </c>
      <c r="BE109" s="3" t="s">
        <v>71</v>
      </c>
      <c r="BF109" s="3" t="s">
        <v>71</v>
      </c>
      <c r="BG109" s="3" t="s">
        <v>71</v>
      </c>
      <c r="BH109" s="3" t="s">
        <v>71</v>
      </c>
      <c r="BI109" s="3" t="s">
        <v>71</v>
      </c>
      <c r="BJ109" s="3" t="s">
        <v>71</v>
      </c>
      <c r="BK109" s="3" t="s">
        <v>71</v>
      </c>
      <c r="BL109" s="3" t="s">
        <v>71</v>
      </c>
      <c r="BM109" s="3" t="s">
        <v>71</v>
      </c>
      <c r="BN109" s="3" t="s">
        <v>71</v>
      </c>
      <c r="BO109" s="3" t="s">
        <v>71</v>
      </c>
      <c r="BP109" s="3" t="s">
        <v>71</v>
      </c>
      <c r="BQ109" s="3" t="s">
        <v>71</v>
      </c>
      <c r="BR109" s="3" t="s">
        <v>71</v>
      </c>
      <c r="BS109" s="3" cm="1">
        <f t="array" ref="BS109" xml:space="preserve"> 5 * (SUMPRODUCT( (M$6:V$6=1)*((M109:V109="Y") + (M109:V109="N")) * 2 ) +SUMPRODUCT( (M$6:V$6=2) * ((M109:V109="Y") + (M109:V109="N")) * 1 ) + SUMPRODUCT( (M$6:V$6=3)*((M109:V109="Y")+(M109:V109="N"))*1 ) +SUMPRODUCT( (M$6:V$6=4 ) * ((M109:V109="Y") + (M109:V109="N")) * 1 )+SUMPRODUCT( (M$6:V$6=5) * ((M109:V109="Y")+(M109:V109="N")) * 2 ))+1*(SUMPRODUCT( (X$6:BQ$6=1) * ((X109:BQ109="Y") + (X109:BQ109="N")) * 2 ) +SUMPRODUCT( (X$6:BQ$6=2 ) * ((X109:BQ109="Y") + (X109:BQ109="N")) * 1 ) +SUMPRODUCT( (X$6:BQ$6=3) * ((X109:BQ109="Y") + (X109:BQ109="N")) * 1 ) +SUMPRODUCT( (X$6:BQ$6=4) * ((X109:BQ109="Y") + (X109:BQ109="N")) * 1 ) + SUMPRODUCT( (X$6:BQ$6=5) * ((X109:BQ109="Y") + (X109:BQ109="N")) * 2 ))</f>
        <v>102</v>
      </c>
      <c r="BT109" s="3" cm="1">
        <f t="array" ref="BT109" xml:space="preserve"> 5 * (SUMPRODUCT( (M$6:V$6=1) * (M109:V109="Y") * 2 ) + SUMPRODUCT( (M$6:V$6=2) * (M109:V109="Y") * 1 ) +SUMPRODUCT( (M$6:V$6=3) * (M109:V109="Y") * 1 ) + SUMPRODUCT( (M$6:V$6=4) * (M109:V109="N") * 1 ) +SUMPRODUCT( (M$6:V$6=5) * (M109:V109="N") * 2 ))
+ (SUMPRODUCT( (X$6:BQ$6=1) * (X109:BQ109="Y") * 2 ) +SUMPRODUCT( (X$6:BQ$6=2) * (X109:BQ109="Y") * 1 ) +SUMPRODUCT( (X$6:BQ$6=3) * (X109:BQ109="Y") * 1 ) +SUMPRODUCT( (X$6:BQ$6=4) * (X109:BQ109="N") * 1 ) +SUMPRODUCT( (X$6:BQ$6=5) * (X109:BQ109="N") * 2 ))</f>
        <v>10</v>
      </c>
      <c r="BU109" s="3">
        <f t="shared" si="14"/>
        <v>2</v>
      </c>
      <c r="BV109" s="3">
        <f t="shared" si="20"/>
        <v>1</v>
      </c>
      <c r="BX109" s="3">
        <f xml:space="preserve"> 5 * (SUMPRODUCT( (M$6:N$6=1)*((M109:N109="Y") + (M109:N109="N")) * 2 ) +SUMPRODUCT( (M$6:N$6=2) * ((M109:N109="Y") + (M109:N109="N")) * 1 ) + SUMPRODUCT( (M$6:N$6=3)*((M109:N109="Y")+(M109:N109="N"))*1 ) +SUMPRODUCT( (M$6:N$6=4 ) * ((M109:N109="Y") + (M109:N109="N")) * 1 )+SUMPRODUCT( (M$6:N$6=5) * ((M109:N109="Y")+(M109:N109="N")) * 2 ))+1*(SUMPRODUCT( (X$6:AC$6=1) * ((X109:AC109="Y") + (X109:AC109="N")) * 2 ) +SUMPRODUCT( (X$6:AC$6=2 ) * ((X109:AC109="Y") + (X109:AC109="N")) * 1 ) +SUMPRODUCT( (X$6:AC$6=3) * ((X109:AC109="Y") + (X109:AC109="N")) * 1 ) +SUMPRODUCT( (X$6:AC$6=4) * ((X109:AC109="Y") + (X109:AC109="N")) * 1 ) + SUMPRODUCT( (X$6:AC$6=5) * ((X109:AC109="Y") + (X109:AC109="N")) * 2 ))</f>
        <v>15</v>
      </c>
      <c r="BY109" s="3">
        <f xml:space="preserve"> 5 * (SUMPRODUCT( (M$6:N$6=1) * (M109:N109="Y") * 2 ) + SUMPRODUCT( (M$6:N$6=2) * (M109:N109="Y") * 1 ) +SUMPRODUCT( (M$6:N$6=3) * (M109:N109="Y") * 1 ) + SUMPRODUCT( (M$6:N$6=4) * (M109:N109="N") * 1 ) +SUMPRODUCT( (M$6:N$6=5) * (M109:N109="N") * 2 ))
+ (SUMPRODUCT( (X$6:AC$6=1) * (X109:AC109="Y") * 2 ) +SUMPRODUCT( (X$6:AC$6=2) * (X109:AC109="Y") * 1 ) +SUMPRODUCT( (X$6:AC$6=3) * (X109:AC109="Y") * 1 ) +SUMPRODUCT( (X$6:AC$6=4) * (X109:AC109="N") * 1 ) +SUMPRODUCT( (X$6:AC$6=5) * (X109:AC109="N") * 2 ))</f>
        <v>0</v>
      </c>
      <c r="BZ109" s="3">
        <f>COUNTA(M109:N109)+COUNTA(X109:AC109)</f>
        <v>8</v>
      </c>
      <c r="CA109" s="3">
        <f xml:space="preserve"> 5 * (SUMPRODUCT( (O$6:R$6=1)*((O109:R109="Y") + (O109:R109="N")) * 2 ) +SUMPRODUCT( (O$6:R$6=2) * ((O109:R109="Y") + (O109:R109="N")) * 1 ) + SUMPRODUCT( (O$6:R$6=3)*((O109:R109="Y")+(O109:R109="N"))*1 ) +SUMPRODUCT( (O$6:R$6=4 ) * ((O109:R109="Y") + (O109:R109="N")) * 1 )+SUMPRODUCT( (O$6:R$6=5) * ((O109:R109="Y")+(O109:R109="N")) * 2 ))
+1*(SUMPRODUCT( (AD$6:AQ$6=1) * ((AD109:AQ109="Y") + (AD109:AQ109="N")) * 2 ) +SUMPRODUCT( (AD$6:AQ$6=2 ) * ((AD109:AQ109="Y") + (AD109:AQ109="N")) * 1 ) +SUMPRODUCT( (AD$6:AQ$6=3) * ((AD109:AQ109="Y") + (AD109:AQ109="N")) * 1 ) +SUMPRODUCT( (AD$6:AQ$6=4) * ((AD109:AQ109="Y") + (AD109:AQ109="N")) * 1 ) + SUMPRODUCT( (AD$6:AQ$6=5) * ((AD109:AQ109="Y") + (AD109:AQ109="N")) * 2 ))</f>
        <v>40</v>
      </c>
      <c r="CB109" s="3">
        <f xml:space="preserve"> 5 * (SUMPRODUCT( (O$6:R$6=1) * (O109:R109="Y") * 2 ) + SUMPRODUCT( (O$6:R$6=2) * (O109:R109="Y") * 1 ) +SUMPRODUCT( (O$6:R$6=3) * (O109:R109="Y") * 1 ) + SUMPRODUCT( (O$6:R$6=4) * (O109:R109="N") * 1 ) +SUMPRODUCT( (O$6:R$6=5) * (O109:R109="N") * 2 ))
+ (SUMPRODUCT( (AD$6:AQ$6=1) * (AD109:AQ109="Y") * 2 ) +SUMPRODUCT( (AD$6:AQ$6=2) * (AD109:AQ109="Y") * 1 ) +SUMPRODUCT( (AD$6:AQ$6=3) * (AD109:AQ109="Y") * 1 ) +SUMPRODUCT( (AD$6:AQ$6=4) * (AD109:AQ109="N") * 1 ) +SUMPRODUCT( (AD$6:AQ$6=5) * (AD109:AQ109="N") * 2 ))</f>
        <v>10</v>
      </c>
      <c r="CC109" s="3">
        <f>COUNTA(O109:R109)+COUNTA(AD109:AQ109)</f>
        <v>18</v>
      </c>
      <c r="CD109" s="3">
        <f>1*(SUMPRODUCT( (AR$6:AY$6=1) * ((AR109:AY109="Y") + (AR109:AY109="N")) * 2 ) +SUMPRODUCT( (AR$6:AY$6=2 ) * ((AR109:AY109="Y") + (AR109:AY109="N")) * 1 ) +SUMPRODUCT( (AR$6:AY$6=3) * ((AR109:AY109="Y") + (AR109:AY109="N")) * 1 ) +SUMPRODUCT( (AR$6:AY$6=4) * ((AR109:AY109="Y") + (AR109:AY109="N")) * 1 ) + SUMPRODUCT( (AR$6:AY$6=5) * ((AR109:AY109="Y") + (AR109:AY109="N")) * 2 ))</f>
        <v>8</v>
      </c>
      <c r="CE109" s="3">
        <f>(SUMPRODUCT( (AR$6:AY$6=1) * (AR109:AY109="Y") * 2 ) +SUMPRODUCT( (AR$6:AY$6=2) * (AR109:AY109="Y") * 1 ) +SUMPRODUCT( (AR$6:AY$6=3) * (AR109:AY109="Y") * 1 ) +SUMPRODUCT( (AR$6:AY$6=4) * (AR109:AY109="N") * 1 ) +SUMPRODUCT( (AR$6:AY$6=5) * (AR109:AY109="N") * 2 ))</f>
        <v>0</v>
      </c>
      <c r="CF109" s="3">
        <f>COUNTA(AR109:AY109)</f>
        <v>8</v>
      </c>
      <c r="CG109" s="3" cm="1">
        <f t="array" ref="CG109">5*(SUMPRODUCT((S$6=1)*((S109="Y")+(S109="N"))*2)+SUMPRODUCT((S$6=2)*((S109="Y")+(S109="N"))*1)+SUMPRODUCT((S$6=3)*((S109="Y")+(S109="N"))*1)+SUMPRODUCT((S$6=4)*((S109="Y")+(S109="N"))*1)+SUMPRODUCT((S$6=5)*((S109="Y")+(S109="N"))*2))+1*(SUMPRODUCT((AZ$6:BI$6=1)*((AZ109:BI109="Y")+(AZ109:BI109="N"))*2)+SUMPRODUCT((AZ$6:BI$6=2)*((AZ109:BI109="Y")+(AZ109:BI109="N"))*1)+SUMPRODUCT((AZ$6:BI$6=3)*((AZ109:BI109="Y")+(AZ109:BI109="N"))*1)+SUMPRODUCT((AZ$6:BI$6=4)*((AZ109:BI109="Y")+(AZ109:BI109="N"))*1)+SUMPRODUCT((AZ$6:BI$6=5)*((AZ109:BI109="Y")+(AZ109:BI109="N"))*2))</f>
        <v>15</v>
      </c>
      <c r="CH109" s="3" cm="1">
        <f t="array" ref="CH109">5*(SUMPRODUCT((S$6=1)*(S109="Y")*2)+SUMPRODUCT((S$6=2)*(S109="Y")*1)+SUMPRODUCT((S$6=3)*(S109="Y")*1)+SUMPRODUCT((S$6=4)*(S109="N")*1)+SUMPRODUCT((S$6=5)*(S109="N")*2))+(SUMPRODUCT((AZ$6:BI$6=1)*(AZ109:BI109="Y")*2)+SUMPRODUCT((AZ$6:BI$6=2)*(AZ109:BI109="Y")*1)+SUMPRODUCT((AZ$6:BI$6=3)*(AZ109:BI109="Y")*1)+SUMPRODUCT((AZ$6:BI$6=4)*(AZ109:BI109="N")*1)+SUMPRODUCT((AZ$6:BI$6=5)*(AZ109:BI109="N")*2))</f>
        <v>0</v>
      </c>
      <c r="CI109" s="3">
        <f>COUNTA(S109)+COUNTA(AZ109:BI109)</f>
        <v>11</v>
      </c>
      <c r="CJ109" s="3" cm="1">
        <f t="array" ref="CJ109">5*(SUMPRODUCT((T$6:V$6=1)*((T109:V109="Y")+(T109:V109="N"))*2)+SUMPRODUCT((T$6:V$6=2)*((T109:V109="Y")+(T109:V109="N"))*1)+SUMPRODUCT((T$6:V$6=3)*((T109:V109="Y")+(T109:V109="N"))*1)+SUMPRODUCT((T$6:V$6=4)*((T109:V109="Y")+(T109:V109="N"))*1)+SUMPRODUCT((T$6:V$6=5)*((T109:V109="Y")+(T109:V109="N"))*2))+1*(SUMPRODUCT((BJ$6:BQ$6=1)*((BJ109:BQ109="Y")+(BJ109:BQ109="N"))*2)+SUMPRODUCT((BJ$6:BQ$6=2)*((BJ109:BQ109="Y")+(BJ109:BQ109="N"))*1)+SUMPRODUCT((BJ$6:BQ$6=3)*((BJ109:BQ109="Y")+(BJ109:BQ109="N"))*1)+SUMPRODUCT((BJ$6:BQ$6=4)*((BJ109:BQ109="Y")+(BJ109:BQ109="N"))*1)+SUMPRODUCT((BJ$6:BQ$6=5)*((BJ109:BQ109="Y")+(BJ109:BQ109="N"))*2))</f>
        <v>24</v>
      </c>
      <c r="CK109" s="3" cm="1">
        <f t="array" ref="CK109">5*(SUMPRODUCT((T$6:V$6=1)*(T109:V109="Y")*2)+SUMPRODUCT((T$6:V$6=2)*(T109:V109="Y")*1)+SUMPRODUCT((T$6:V$6=3)*(T109:V109="Y")*1)+SUMPRODUCT((T$6:V$6=4)*(T109:V109="N")*1)+SUMPRODUCT((T$6:V$6=5)*(T109:V109="N")*2))+(SUMPRODUCT((BJ$6:BQ$6=1)*(BJ109:BQ109="Y")*2)+SUMPRODUCT((BJ$6:BQ$6=2)*(BJ109:BQ109="Y")*1)+SUMPRODUCT((BJ$6:BQ$6=3)*(BJ109:BQ109="Y")*1)+SUMPRODUCT((BJ$6:BQ$6=4)*(BJ109:BQ109="N")*1)+SUMPRODUCT((BJ$6:BQ$6=5)*(BJ109:BQ109="N")*2))</f>
        <v>0</v>
      </c>
      <c r="CL109" s="3">
        <f t="shared" si="15"/>
        <v>11</v>
      </c>
      <c r="CM109" s="19" t="e">
        <f>SUM(COUNTIF(M109, $H$128)*$H$137)+(COUNTIF(M109, $H$129)*$H$137)+(COUNTIF(#REF!, $H$128)*$H$135)+(COUNTIF(#REF!, $H$129)*$H$135)</f>
        <v>#REF!</v>
      </c>
      <c r="CN109" s="19" t="e">
        <f>SUM(COUNTIF(M109, $H$128)*$H$137)+(COUNTIF(#REF!, $H$128)*$H$135)</f>
        <v>#REF!</v>
      </c>
      <c r="CO109" s="19">
        <f>COUNTA(M109)+COUNTA(#REF!)</f>
        <v>2</v>
      </c>
      <c r="CP109" s="19" t="e">
        <f>SUM(COUNTIF(M109, $H$128)*$H$137)+(COUNTIF(M109, $H$129)*$H$137)+(COUNTIF(#REF!, $H$128)*$H$135)+(COUNTIF(#REF!, $H$129)*$H$135)</f>
        <v>#REF!</v>
      </c>
      <c r="CQ109" s="19" t="e">
        <f>SUM(COUNTIF(M109, $H$128)*$H$137)+(COUNTIF(#REF!, $H$128)*$H$135)</f>
        <v>#REF!</v>
      </c>
      <c r="CR109" s="19">
        <f>COUNTA(M109)+COUNTA(#REF!)</f>
        <v>2</v>
      </c>
    </row>
    <row r="110" spans="1:96" ht="15.75" customHeight="1" x14ac:dyDescent="0.2">
      <c r="A110" s="14"/>
      <c r="B110" s="14"/>
      <c r="C110" s="14"/>
      <c r="D110" s="14"/>
      <c r="E110" s="14"/>
      <c r="F110" s="14"/>
      <c r="G110" s="3"/>
      <c r="H110" s="3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3"/>
      <c r="BT110" s="3"/>
      <c r="BU110" s="3"/>
      <c r="BV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4"/>
      <c r="CN110" s="4"/>
      <c r="CO110" s="4"/>
      <c r="CP110" s="4"/>
      <c r="CQ110" s="4"/>
      <c r="CR110" s="4"/>
    </row>
    <row r="111" spans="1:96" ht="15.75" customHeight="1" x14ac:dyDescent="0.2">
      <c r="A111" s="14" t="str">
        <f>SUBSTITUTE(TRIM(SUBSTITUTE(A2,"."," "))," ",".")</f>
        <v/>
      </c>
      <c r="B111" s="14"/>
      <c r="C111" s="14"/>
      <c r="D111" s="14"/>
      <c r="E111" s="14"/>
      <c r="F111" s="14"/>
      <c r="G111" s="3"/>
      <c r="H111" s="3"/>
      <c r="I111" s="3"/>
      <c r="J111" s="3"/>
      <c r="K111" s="3"/>
      <c r="L111" s="3" t="s">
        <v>278</v>
      </c>
      <c r="M111" s="22">
        <f t="shared" ref="M111:BJ111" si="21">COUNTIF(M6:M109, $H$128)</f>
        <v>42</v>
      </c>
      <c r="N111" s="23">
        <f t="shared" si="21"/>
        <v>49</v>
      </c>
      <c r="O111" s="23">
        <f t="shared" si="21"/>
        <v>47</v>
      </c>
      <c r="P111" s="23">
        <f t="shared" si="21"/>
        <v>46</v>
      </c>
      <c r="Q111" s="23">
        <f t="shared" si="21"/>
        <v>46</v>
      </c>
      <c r="R111" s="23">
        <f t="shared" si="21"/>
        <v>45</v>
      </c>
      <c r="S111" s="23">
        <f t="shared" si="21"/>
        <v>43</v>
      </c>
      <c r="T111" s="23">
        <f t="shared" si="21"/>
        <v>45</v>
      </c>
      <c r="U111" s="23">
        <f t="shared" si="21"/>
        <v>46</v>
      </c>
      <c r="V111" s="23">
        <f>COUNTIF(V6:V109, $H$128)</f>
        <v>47</v>
      </c>
      <c r="W111" s="23">
        <f>COUNTIF(W6:W109, $H$128)</f>
        <v>47</v>
      </c>
      <c r="X111" s="23">
        <f t="shared" si="21"/>
        <v>46</v>
      </c>
      <c r="Y111" s="23">
        <f t="shared" si="21"/>
        <v>47</v>
      </c>
      <c r="Z111" s="23">
        <f t="shared" si="21"/>
        <v>47</v>
      </c>
      <c r="AA111" s="23">
        <f t="shared" si="21"/>
        <v>43</v>
      </c>
      <c r="AB111" s="23">
        <f t="shared" si="21"/>
        <v>45</v>
      </c>
      <c r="AC111" s="23">
        <f t="shared" si="21"/>
        <v>45</v>
      </c>
      <c r="AD111" s="23">
        <f t="shared" si="21"/>
        <v>46</v>
      </c>
      <c r="AE111" s="23">
        <f t="shared" si="21"/>
        <v>32</v>
      </c>
      <c r="AF111" s="23">
        <f t="shared" si="21"/>
        <v>45</v>
      </c>
      <c r="AG111" s="23">
        <f t="shared" si="21"/>
        <v>45</v>
      </c>
      <c r="AH111" s="23">
        <f t="shared" si="21"/>
        <v>40</v>
      </c>
      <c r="AI111" s="23">
        <f t="shared" si="21"/>
        <v>47</v>
      </c>
      <c r="AJ111" s="23">
        <f t="shared" si="21"/>
        <v>47</v>
      </c>
      <c r="AK111" s="23">
        <f t="shared" si="21"/>
        <v>45</v>
      </c>
      <c r="AL111" s="23">
        <f t="shared" si="21"/>
        <v>39</v>
      </c>
      <c r="AM111" s="23">
        <f t="shared" si="21"/>
        <v>41</v>
      </c>
      <c r="AN111" s="23">
        <f t="shared" si="21"/>
        <v>32</v>
      </c>
      <c r="AO111" s="23">
        <f t="shared" si="21"/>
        <v>46</v>
      </c>
      <c r="AP111" s="23">
        <f t="shared" si="21"/>
        <v>46</v>
      </c>
      <c r="AQ111" s="23">
        <f t="shared" si="21"/>
        <v>46</v>
      </c>
      <c r="AR111" s="23">
        <f t="shared" si="21"/>
        <v>40</v>
      </c>
      <c r="AS111" s="23">
        <f t="shared" si="21"/>
        <v>40</v>
      </c>
      <c r="AT111" s="23">
        <f t="shared" si="21"/>
        <v>45</v>
      </c>
      <c r="AU111" s="23">
        <f t="shared" si="21"/>
        <v>46</v>
      </c>
      <c r="AV111" s="23">
        <f t="shared" si="21"/>
        <v>39</v>
      </c>
      <c r="AW111" s="23">
        <f t="shared" si="21"/>
        <v>46</v>
      </c>
      <c r="AX111" s="23">
        <f t="shared" si="21"/>
        <v>47</v>
      </c>
      <c r="AY111" s="23">
        <f t="shared" si="21"/>
        <v>45</v>
      </c>
      <c r="AZ111" s="23">
        <f t="shared" si="21"/>
        <v>47</v>
      </c>
      <c r="BA111" s="23">
        <f t="shared" si="21"/>
        <v>46</v>
      </c>
      <c r="BB111" s="23">
        <f t="shared" si="21"/>
        <v>38</v>
      </c>
      <c r="BC111" s="23">
        <f t="shared" si="21"/>
        <v>47</v>
      </c>
      <c r="BD111" s="23">
        <f t="shared" si="21"/>
        <v>46</v>
      </c>
      <c r="BE111" s="23">
        <f t="shared" si="21"/>
        <v>46</v>
      </c>
      <c r="BF111" s="23">
        <f t="shared" si="21"/>
        <v>46</v>
      </c>
      <c r="BG111" s="23">
        <f t="shared" si="21"/>
        <v>44</v>
      </c>
      <c r="BH111" s="23">
        <f t="shared" si="21"/>
        <v>44</v>
      </c>
      <c r="BI111" s="23">
        <f t="shared" si="21"/>
        <v>45</v>
      </c>
      <c r="BJ111" s="23">
        <f t="shared" si="21"/>
        <v>44</v>
      </c>
      <c r="BK111" s="23">
        <f t="shared" ref="BK111:BO111" si="22">COUNTIF(BK6:BK109, $H$128)</f>
        <v>46</v>
      </c>
      <c r="BL111" s="23">
        <f t="shared" si="22"/>
        <v>48</v>
      </c>
      <c r="BM111" s="23">
        <f t="shared" si="22"/>
        <v>36</v>
      </c>
      <c r="BN111" s="23">
        <f t="shared" si="22"/>
        <v>44</v>
      </c>
      <c r="BO111" s="23">
        <f t="shared" si="22"/>
        <v>45</v>
      </c>
      <c r="BP111" s="23">
        <f t="shared" ref="BP111:BQ111" si="23">COUNTIF(BP6:BP109, $H$128)</f>
        <v>45</v>
      </c>
      <c r="BQ111" s="23">
        <f t="shared" si="23"/>
        <v>47</v>
      </c>
      <c r="BR111" s="23">
        <f t="shared" ref="BR111" si="24">COUNTIF(BR6:BR109, $H$128)</f>
        <v>47</v>
      </c>
      <c r="BS111" s="22"/>
      <c r="BT111" s="3"/>
      <c r="BU111" s="3"/>
      <c r="BV111" s="3"/>
      <c r="BX111" s="22"/>
      <c r="BY111" s="3"/>
      <c r="BZ111" s="3"/>
      <c r="CA111" s="22"/>
      <c r="CB111" s="3"/>
      <c r="CC111" s="3"/>
      <c r="CD111" s="22"/>
      <c r="CE111" s="3"/>
      <c r="CF111" s="3"/>
      <c r="CG111" s="22"/>
      <c r="CH111" s="3"/>
      <c r="CI111" s="3"/>
      <c r="CJ111" s="22"/>
      <c r="CK111" s="3"/>
      <c r="CL111" s="3"/>
      <c r="CM111" s="4"/>
      <c r="CN111" s="4"/>
      <c r="CO111" s="4"/>
      <c r="CP111" s="4"/>
      <c r="CQ111" s="4"/>
      <c r="CR111" s="4"/>
    </row>
    <row r="112" spans="1:96" ht="15.75" customHeight="1" x14ac:dyDescent="0.2">
      <c r="A112" s="14"/>
      <c r="B112" s="14"/>
      <c r="C112" s="14"/>
      <c r="D112" s="14"/>
      <c r="E112" s="14"/>
      <c r="F112" s="14"/>
      <c r="G112" s="3"/>
      <c r="H112" s="3"/>
      <c r="I112" s="3"/>
      <c r="J112" s="3"/>
      <c r="K112" s="3"/>
      <c r="L112" s="3" t="s">
        <v>279</v>
      </c>
      <c r="M112" s="22">
        <f t="shared" ref="M112:R112" si="25">COUNTIF(M6:M110, $H$129)</f>
        <v>46</v>
      </c>
      <c r="N112" s="23">
        <f t="shared" si="25"/>
        <v>50</v>
      </c>
      <c r="O112" s="23">
        <f t="shared" si="25"/>
        <v>50</v>
      </c>
      <c r="P112" s="23">
        <f t="shared" si="25"/>
        <v>52</v>
      </c>
      <c r="Q112" s="23">
        <f t="shared" si="25"/>
        <v>52</v>
      </c>
      <c r="R112" s="23">
        <f t="shared" si="25"/>
        <v>52</v>
      </c>
      <c r="S112" s="23">
        <f>COUNTIF(S6:S109, $H$129)</f>
        <v>48</v>
      </c>
      <c r="T112" s="23">
        <f>COUNTIF(T6:T110, $H$129)</f>
        <v>50</v>
      </c>
      <c r="U112" s="23">
        <f>COUNTIF(U6:U110, $H$129)</f>
        <v>49</v>
      </c>
      <c r="V112" s="23">
        <f t="shared" ref="V112:W112" si="26">COUNTIF(V6:V110, $H$129)</f>
        <v>48</v>
      </c>
      <c r="W112" s="23">
        <f t="shared" si="26"/>
        <v>53</v>
      </c>
      <c r="X112" s="23">
        <f t="shared" ref="X112:BJ112" si="27">COUNTIF(X6:X110, $H$129)</f>
        <v>51</v>
      </c>
      <c r="Y112" s="23">
        <f t="shared" si="27"/>
        <v>50</v>
      </c>
      <c r="Z112" s="23">
        <f t="shared" si="27"/>
        <v>49</v>
      </c>
      <c r="AA112" s="23">
        <f t="shared" si="27"/>
        <v>50</v>
      </c>
      <c r="AB112" s="23">
        <f t="shared" si="27"/>
        <v>52</v>
      </c>
      <c r="AC112" s="23">
        <f t="shared" si="27"/>
        <v>53</v>
      </c>
      <c r="AD112" s="23">
        <f t="shared" si="27"/>
        <v>53</v>
      </c>
      <c r="AE112" s="23">
        <f t="shared" si="27"/>
        <v>66</v>
      </c>
      <c r="AF112" s="23">
        <f t="shared" si="27"/>
        <v>52</v>
      </c>
      <c r="AG112" s="23">
        <f t="shared" si="27"/>
        <v>48</v>
      </c>
      <c r="AH112" s="23">
        <f t="shared" si="27"/>
        <v>58</v>
      </c>
      <c r="AI112" s="23">
        <f t="shared" si="27"/>
        <v>52</v>
      </c>
      <c r="AJ112" s="23">
        <f t="shared" si="27"/>
        <v>51</v>
      </c>
      <c r="AK112" s="23">
        <f t="shared" si="27"/>
        <v>53</v>
      </c>
      <c r="AL112" s="23">
        <f t="shared" si="27"/>
        <v>60</v>
      </c>
      <c r="AM112" s="23">
        <f t="shared" si="27"/>
        <v>57</v>
      </c>
      <c r="AN112" s="23">
        <f t="shared" si="27"/>
        <v>57</v>
      </c>
      <c r="AO112" s="23">
        <f t="shared" si="27"/>
        <v>51</v>
      </c>
      <c r="AP112" s="23">
        <f t="shared" si="27"/>
        <v>51</v>
      </c>
      <c r="AQ112" s="23">
        <f t="shared" si="27"/>
        <v>49</v>
      </c>
      <c r="AR112" s="23">
        <f t="shared" si="27"/>
        <v>53</v>
      </c>
      <c r="AS112" s="23">
        <f t="shared" si="27"/>
        <v>54</v>
      </c>
      <c r="AT112" s="23">
        <f t="shared" si="27"/>
        <v>51</v>
      </c>
      <c r="AU112" s="23">
        <f t="shared" si="27"/>
        <v>51</v>
      </c>
      <c r="AV112" s="23">
        <f t="shared" si="27"/>
        <v>58</v>
      </c>
      <c r="AW112" s="23">
        <f t="shared" si="27"/>
        <v>50</v>
      </c>
      <c r="AX112" s="23">
        <f t="shared" si="27"/>
        <v>50</v>
      </c>
      <c r="AY112" s="23">
        <f t="shared" si="27"/>
        <v>51</v>
      </c>
      <c r="AZ112" s="23">
        <f t="shared" si="27"/>
        <v>53</v>
      </c>
      <c r="BA112" s="23">
        <f t="shared" si="27"/>
        <v>47</v>
      </c>
      <c r="BB112" s="23">
        <f t="shared" si="27"/>
        <v>52</v>
      </c>
      <c r="BC112" s="23">
        <f t="shared" si="27"/>
        <v>52</v>
      </c>
      <c r="BD112" s="23">
        <f t="shared" si="27"/>
        <v>52</v>
      </c>
      <c r="BE112" s="23">
        <f t="shared" si="27"/>
        <v>52</v>
      </c>
      <c r="BF112" s="23">
        <f t="shared" si="27"/>
        <v>51</v>
      </c>
      <c r="BG112" s="23">
        <f t="shared" si="27"/>
        <v>50</v>
      </c>
      <c r="BH112" s="23">
        <f t="shared" si="27"/>
        <v>50</v>
      </c>
      <c r="BI112" s="23">
        <f t="shared" si="27"/>
        <v>52</v>
      </c>
      <c r="BJ112" s="23">
        <f t="shared" si="27"/>
        <v>46</v>
      </c>
      <c r="BK112" s="23">
        <f t="shared" ref="BK112:BO112" si="28">COUNTIF(BK6:BK110, $H$129)</f>
        <v>51</v>
      </c>
      <c r="BL112" s="23">
        <f t="shared" si="28"/>
        <v>50</v>
      </c>
      <c r="BM112" s="23">
        <f t="shared" si="28"/>
        <v>62</v>
      </c>
      <c r="BN112" s="23">
        <f t="shared" si="28"/>
        <v>49</v>
      </c>
      <c r="BO112" s="23">
        <f t="shared" si="28"/>
        <v>52</v>
      </c>
      <c r="BP112" s="23">
        <f t="shared" ref="BP112:BQ112" si="29">COUNTIF(BP6:BP110, $H$129)</f>
        <v>49</v>
      </c>
      <c r="BQ112" s="23">
        <f t="shared" si="29"/>
        <v>50</v>
      </c>
      <c r="BR112" s="23">
        <f t="shared" ref="BR112" si="30">COUNTIF(BR6:BR110, $H$129)</f>
        <v>53</v>
      </c>
      <c r="BS112" s="22"/>
      <c r="BT112" s="3"/>
      <c r="BU112" s="3"/>
      <c r="BV112" s="3"/>
      <c r="BX112" s="22"/>
      <c r="BY112" s="3"/>
      <c r="BZ112" s="3"/>
      <c r="CA112" s="22"/>
      <c r="CB112" s="3"/>
      <c r="CC112" s="3"/>
      <c r="CD112" s="22"/>
      <c r="CE112" s="3"/>
      <c r="CF112" s="3"/>
      <c r="CG112" s="22"/>
      <c r="CH112" s="3"/>
      <c r="CI112" s="3"/>
      <c r="CJ112" s="22"/>
      <c r="CK112" s="3"/>
      <c r="CL112" s="3"/>
      <c r="CM112" s="4"/>
      <c r="CN112" s="4"/>
      <c r="CO112" s="4"/>
      <c r="CP112" s="4"/>
      <c r="CQ112" s="4"/>
      <c r="CR112" s="4"/>
    </row>
    <row r="113" spans="1:96" ht="15.75" customHeight="1" x14ac:dyDescent="0.2">
      <c r="A113" s="14"/>
      <c r="B113" s="14"/>
      <c r="C113" s="14"/>
      <c r="D113" s="14"/>
      <c r="E113" s="14"/>
      <c r="F113" s="14"/>
      <c r="G113" s="3"/>
      <c r="H113" s="3"/>
      <c r="I113" s="3"/>
      <c r="J113" s="3"/>
      <c r="K113" s="3"/>
      <c r="L113" s="3" t="s">
        <v>280</v>
      </c>
      <c r="M113" s="22">
        <f t="shared" ref="M113:AG113" si="31">COUNTIF(M10:M111, $H$130)</f>
        <v>12</v>
      </c>
      <c r="N113" s="23">
        <f t="shared" si="31"/>
        <v>1</v>
      </c>
      <c r="O113" s="23">
        <f t="shared" si="31"/>
        <v>3</v>
      </c>
      <c r="P113" s="23">
        <f t="shared" ref="P113:U113" si="32">COUNTIF(P10:P111, $H$130)</f>
        <v>2</v>
      </c>
      <c r="Q113" s="23">
        <f t="shared" si="32"/>
        <v>2</v>
      </c>
      <c r="R113" s="23">
        <f t="shared" ref="R113:T113" si="33">COUNTIF(R10:R111, $H$130)</f>
        <v>3</v>
      </c>
      <c r="S113" s="23">
        <f t="shared" si="33"/>
        <v>9</v>
      </c>
      <c r="T113" s="23">
        <f t="shared" si="33"/>
        <v>4</v>
      </c>
      <c r="U113" s="23">
        <f t="shared" si="32"/>
        <v>5</v>
      </c>
      <c r="V113" s="23">
        <f>COUNTIF(V10:V111, $H$130)</f>
        <v>5</v>
      </c>
      <c r="W113" s="23">
        <f>COUNTIF(W10:W111, $H$130)</f>
        <v>0</v>
      </c>
      <c r="X113" s="23">
        <f t="shared" si="31"/>
        <v>3</v>
      </c>
      <c r="Y113" s="23">
        <f t="shared" si="31"/>
        <v>3</v>
      </c>
      <c r="Z113" s="23">
        <f t="shared" si="31"/>
        <v>4</v>
      </c>
      <c r="AA113" s="23">
        <f t="shared" si="31"/>
        <v>7</v>
      </c>
      <c r="AB113" s="23">
        <f t="shared" si="31"/>
        <v>3</v>
      </c>
      <c r="AC113" s="23">
        <f t="shared" si="31"/>
        <v>2</v>
      </c>
      <c r="AD113" s="23">
        <f t="shared" si="31"/>
        <v>1</v>
      </c>
      <c r="AE113" s="23">
        <f t="shared" si="31"/>
        <v>2</v>
      </c>
      <c r="AF113" s="23">
        <f t="shared" si="31"/>
        <v>3</v>
      </c>
      <c r="AG113" s="23">
        <f t="shared" si="31"/>
        <v>7</v>
      </c>
      <c r="AH113" s="23">
        <f t="shared" ref="AH113:AP113" si="34">COUNTIF(AH10:AH111, $H$130)</f>
        <v>2</v>
      </c>
      <c r="AI113" s="23">
        <f t="shared" si="34"/>
        <v>1</v>
      </c>
      <c r="AJ113" s="23">
        <f t="shared" si="34"/>
        <v>2</v>
      </c>
      <c r="AK113" s="23">
        <f t="shared" ref="AK113:AO113" si="35">COUNTIF(AK10:AK111, $H$130)</f>
        <v>2</v>
      </c>
      <c r="AL113" s="23">
        <f t="shared" si="35"/>
        <v>1</v>
      </c>
      <c r="AM113" s="23">
        <f t="shared" si="35"/>
        <v>2</v>
      </c>
      <c r="AN113" s="23">
        <f t="shared" si="35"/>
        <v>11</v>
      </c>
      <c r="AO113" s="23">
        <f t="shared" si="35"/>
        <v>3</v>
      </c>
      <c r="AP113" s="23">
        <f t="shared" si="34"/>
        <v>3</v>
      </c>
      <c r="AQ113" s="23">
        <f t="shared" ref="AQ113:AU113" si="36">COUNTIF(AQ10:AQ111, $H$130)</f>
        <v>5</v>
      </c>
      <c r="AR113" s="23">
        <f t="shared" si="36"/>
        <v>7</v>
      </c>
      <c r="AS113" s="23">
        <f t="shared" si="36"/>
        <v>6</v>
      </c>
      <c r="AT113" s="23">
        <f t="shared" si="36"/>
        <v>4</v>
      </c>
      <c r="AU113" s="23">
        <f t="shared" si="36"/>
        <v>3</v>
      </c>
      <c r="AV113" s="23">
        <f>COUNTIF(AV10:AV111, $H$130)</f>
        <v>3</v>
      </c>
      <c r="AW113" s="23">
        <f>COUNTIF(AW10:AW111, $H$130)</f>
        <v>4</v>
      </c>
      <c r="AX113" s="23">
        <f>COUNTIF(AX10:AX111, $H$130)</f>
        <v>3</v>
      </c>
      <c r="AY113" s="23">
        <f t="shared" ref="AY113:AZ113" si="37">COUNTIF(AY10:AY111, $H$130)</f>
        <v>4</v>
      </c>
      <c r="AZ113" s="23">
        <f t="shared" si="37"/>
        <v>0</v>
      </c>
      <c r="BA113" s="23">
        <f t="shared" ref="BA113" si="38">COUNTIF(BA10:BA111, $H$130)</f>
        <v>7</v>
      </c>
      <c r="BB113" s="23">
        <f>COUNTIF(BB10:BB111, $H$130)</f>
        <v>10</v>
      </c>
      <c r="BC113" s="23">
        <f>COUNTIF(BC10:BC111, $H$130)</f>
        <v>1</v>
      </c>
      <c r="BD113" s="23">
        <f>COUNTIF(BD10:BD111, $H$130)</f>
        <v>2</v>
      </c>
      <c r="BE113" s="23">
        <f>COUNTIF(BE10:BE111, $H$130)</f>
        <v>2</v>
      </c>
      <c r="BF113" s="23">
        <f t="shared" ref="BF113" si="39">COUNTIF(BF10:BF111, $H$130)</f>
        <v>3</v>
      </c>
      <c r="BG113" s="23">
        <f t="shared" ref="BG113:BI113" si="40">COUNTIF(BG10:BG111, $H$130)</f>
        <v>6</v>
      </c>
      <c r="BH113" s="23">
        <f t="shared" si="40"/>
        <v>6</v>
      </c>
      <c r="BI113" s="23">
        <f t="shared" si="40"/>
        <v>3</v>
      </c>
      <c r="BJ113" s="23">
        <f>COUNTIF(BJ10:BJ109, $H$130)</f>
        <v>9</v>
      </c>
      <c r="BK113" s="23">
        <f t="shared" ref="BK113:BO113" si="41">COUNTIF(BK10:BK111, $H$130)</f>
        <v>3</v>
      </c>
      <c r="BL113" s="23">
        <f t="shared" si="41"/>
        <v>2</v>
      </c>
      <c r="BM113" s="23">
        <f t="shared" si="41"/>
        <v>2</v>
      </c>
      <c r="BN113" s="23">
        <f t="shared" si="41"/>
        <v>7</v>
      </c>
      <c r="BO113" s="23">
        <f t="shared" si="41"/>
        <v>3</v>
      </c>
      <c r="BP113" s="23">
        <f t="shared" ref="BP113:BQ113" si="42">COUNTIF(BP10:BP111, $H$130)</f>
        <v>6</v>
      </c>
      <c r="BQ113" s="23">
        <f t="shared" si="42"/>
        <v>3</v>
      </c>
      <c r="BR113" s="23">
        <f t="shared" ref="BR113" si="43">COUNTIF(BR10:BR111, $H$130)</f>
        <v>0</v>
      </c>
      <c r="BS113" s="22"/>
      <c r="BT113" s="3"/>
      <c r="BU113" s="3"/>
      <c r="BV113" s="3"/>
      <c r="BX113" s="22"/>
      <c r="BY113" s="3"/>
      <c r="BZ113" s="3"/>
      <c r="CA113" s="22"/>
      <c r="CB113" s="3"/>
      <c r="CC113" s="3"/>
      <c r="CD113" s="22"/>
      <c r="CE113" s="3"/>
      <c r="CF113" s="3"/>
      <c r="CG113" s="22"/>
      <c r="CH113" s="3"/>
      <c r="CI113" s="3"/>
      <c r="CJ113" s="22"/>
      <c r="CK113" s="3"/>
      <c r="CL113" s="3"/>
      <c r="CM113" s="4"/>
      <c r="CN113" s="4"/>
      <c r="CO113" s="4"/>
      <c r="CP113" s="4"/>
      <c r="CQ113" s="4"/>
      <c r="CR113" s="4"/>
    </row>
    <row r="114" spans="1:96" ht="15.75" customHeight="1" x14ac:dyDescent="0.2">
      <c r="A114" s="14"/>
      <c r="B114" s="14"/>
      <c r="C114" s="14"/>
      <c r="D114" s="14"/>
      <c r="E114" s="14"/>
      <c r="F114" s="14"/>
      <c r="G114" s="3"/>
      <c r="H114" s="3"/>
      <c r="I114" s="3"/>
      <c r="J114" s="3"/>
      <c r="K114" s="3"/>
      <c r="L114" s="3"/>
      <c r="M114" s="3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3"/>
      <c r="BT114" s="3"/>
      <c r="BU114" s="3"/>
      <c r="BV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4"/>
      <c r="CN114" s="4"/>
      <c r="CO114" s="4"/>
      <c r="CP114" s="4"/>
      <c r="CQ114" s="4"/>
      <c r="CR114" s="4"/>
    </row>
    <row r="115" spans="1:96" ht="15.75" customHeight="1" x14ac:dyDescent="0.2">
      <c r="A115" s="14"/>
      <c r="B115" s="14"/>
      <c r="C115" s="14"/>
      <c r="D115" s="14"/>
      <c r="E115" s="14"/>
      <c r="F115" s="14"/>
      <c r="G115" s="3"/>
      <c r="H115" s="3"/>
      <c r="I115" s="3"/>
      <c r="J115" s="3"/>
      <c r="K115" s="3"/>
      <c r="L115" s="3"/>
      <c r="M115" s="3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3"/>
      <c r="BT115" s="3"/>
      <c r="BU115" s="3"/>
      <c r="BV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4"/>
      <c r="CN115" s="4"/>
      <c r="CO115" s="4"/>
      <c r="CP115" s="4"/>
      <c r="CQ115" s="4"/>
      <c r="CR115" s="4"/>
    </row>
    <row r="116" spans="1:96" ht="15.75" customHeight="1" x14ac:dyDescent="0.2">
      <c r="A116" s="14"/>
      <c r="B116" s="14"/>
      <c r="C116" s="14"/>
      <c r="D116" s="14"/>
      <c r="E116" s="14"/>
      <c r="F116" s="14"/>
      <c r="G116" s="3"/>
      <c r="H116" s="3"/>
      <c r="I116" s="3"/>
      <c r="J116" s="3"/>
      <c r="K116" s="3"/>
      <c r="L116" s="3"/>
      <c r="M116" s="3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3"/>
      <c r="BT116" s="3"/>
      <c r="BU116" s="3"/>
      <c r="BV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4"/>
      <c r="CN116" s="4"/>
      <c r="CO116" s="4"/>
      <c r="CP116" s="4"/>
      <c r="CQ116" s="4"/>
      <c r="CR116" s="4"/>
    </row>
    <row r="117" spans="1:96" ht="15.75" customHeight="1" x14ac:dyDescent="0.2">
      <c r="A117" s="14"/>
      <c r="B117" s="14"/>
      <c r="C117" s="14"/>
      <c r="D117" s="14"/>
      <c r="E117" s="14"/>
      <c r="F117" s="14"/>
      <c r="G117" s="3"/>
      <c r="H117" s="3"/>
      <c r="I117" s="3"/>
      <c r="J117" s="3"/>
      <c r="K117" s="3"/>
      <c r="L117" s="3"/>
      <c r="M117" s="3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3"/>
      <c r="BT117" s="3"/>
      <c r="BU117" s="3"/>
      <c r="BV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4"/>
      <c r="CN117" s="4"/>
      <c r="CO117" s="4"/>
      <c r="CP117" s="4"/>
      <c r="CQ117" s="4"/>
      <c r="CR117" s="4"/>
    </row>
    <row r="118" spans="1:96" ht="15.75" customHeight="1" x14ac:dyDescent="0.2">
      <c r="A118" s="14"/>
      <c r="B118" s="14"/>
      <c r="C118" s="14"/>
      <c r="D118" s="14"/>
      <c r="E118" s="14"/>
      <c r="F118" s="14"/>
      <c r="G118" s="3"/>
      <c r="H118" s="3"/>
      <c r="I118" s="3"/>
      <c r="J118" s="3"/>
      <c r="K118" s="3"/>
      <c r="L118" s="3"/>
      <c r="M118" s="3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3"/>
      <c r="BT118" s="3"/>
      <c r="BU118" s="3"/>
      <c r="BV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4"/>
      <c r="CN118" s="4"/>
      <c r="CO118" s="4"/>
      <c r="CP118" s="4"/>
      <c r="CQ118" s="4"/>
      <c r="CR118" s="4"/>
    </row>
    <row r="119" spans="1:96" ht="15.75" customHeight="1" x14ac:dyDescent="0.2">
      <c r="A119" s="14"/>
      <c r="B119" s="14"/>
      <c r="C119" s="14"/>
      <c r="D119" s="14"/>
      <c r="E119" s="14"/>
      <c r="F119" s="14"/>
      <c r="G119" s="3"/>
      <c r="H119" s="3"/>
      <c r="I119" s="3"/>
      <c r="J119" s="3"/>
      <c r="K119" s="3"/>
      <c r="L119" s="3"/>
      <c r="M119" s="3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3"/>
      <c r="BT119" s="3"/>
      <c r="BU119" s="3"/>
      <c r="BV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4"/>
      <c r="CN119" s="4"/>
      <c r="CO119" s="4"/>
      <c r="CP119" s="4"/>
      <c r="CQ119" s="4"/>
      <c r="CR119" s="4"/>
    </row>
    <row r="120" spans="1:96" ht="15.75" customHeight="1" x14ac:dyDescent="0.2">
      <c r="A120" s="14"/>
      <c r="B120" s="14"/>
      <c r="C120" s="14"/>
      <c r="D120" s="14"/>
      <c r="E120" s="14"/>
      <c r="F120" s="14"/>
      <c r="G120" s="3"/>
      <c r="H120" s="3"/>
      <c r="I120" s="3"/>
      <c r="J120" s="3"/>
      <c r="K120" s="3"/>
      <c r="L120" s="3"/>
      <c r="M120" s="3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3"/>
      <c r="BT120" s="3"/>
      <c r="BU120" s="3"/>
      <c r="BV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4"/>
      <c r="CN120" s="4"/>
      <c r="CO120" s="4"/>
      <c r="CP120" s="4"/>
      <c r="CQ120" s="4"/>
      <c r="CR120" s="4"/>
    </row>
    <row r="121" spans="1:96" ht="15.75" customHeight="1" x14ac:dyDescent="0.2">
      <c r="A121" s="14"/>
      <c r="B121" s="14"/>
      <c r="C121" s="14"/>
      <c r="D121" s="14"/>
      <c r="E121" s="14"/>
      <c r="F121" s="14"/>
      <c r="G121" s="3"/>
      <c r="H121" s="3"/>
      <c r="I121" s="3"/>
      <c r="J121" s="3"/>
      <c r="K121" s="3"/>
      <c r="L121" s="3"/>
      <c r="M121" s="3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3"/>
      <c r="BT121" s="3"/>
      <c r="BU121" s="3"/>
      <c r="BV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4"/>
      <c r="CN121" s="4"/>
      <c r="CO121" s="4"/>
      <c r="CP121" s="4"/>
      <c r="CQ121" s="4"/>
      <c r="CR121" s="4"/>
    </row>
    <row r="122" spans="1:96" ht="15.75" customHeight="1" x14ac:dyDescent="0.2">
      <c r="A122" s="14"/>
      <c r="B122" s="14"/>
      <c r="C122" s="14"/>
      <c r="D122" s="14"/>
      <c r="E122" s="14"/>
      <c r="F122" s="14"/>
      <c r="G122" s="3"/>
      <c r="H122" s="3"/>
      <c r="I122" s="3"/>
      <c r="J122" s="3"/>
      <c r="K122" s="3"/>
      <c r="L122" s="3"/>
      <c r="M122" s="3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3"/>
      <c r="BT122" s="3"/>
      <c r="BU122" s="3"/>
      <c r="BV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4"/>
      <c r="CN122" s="4"/>
      <c r="CO122" s="4"/>
      <c r="CP122" s="4"/>
      <c r="CQ122" s="4"/>
      <c r="CR122" s="4"/>
    </row>
    <row r="123" spans="1:96" ht="15.75" customHeight="1" x14ac:dyDescent="0.2">
      <c r="A123" s="14"/>
      <c r="B123" s="14"/>
      <c r="C123" s="14"/>
      <c r="D123" s="14"/>
      <c r="E123" s="14"/>
      <c r="F123" s="14"/>
      <c r="G123" s="3"/>
      <c r="H123" s="3"/>
      <c r="I123" s="3"/>
      <c r="J123" s="3"/>
      <c r="K123" s="3"/>
      <c r="L123" s="3"/>
      <c r="M123" s="3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3"/>
      <c r="BT123" s="3"/>
      <c r="BU123" s="3"/>
      <c r="BV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4"/>
      <c r="CN123" s="4"/>
      <c r="CO123" s="4"/>
      <c r="CP123" s="4"/>
      <c r="CQ123" s="4"/>
      <c r="CR123" s="4"/>
    </row>
    <row r="124" spans="1:96" ht="15.75" customHeight="1" x14ac:dyDescent="0.2">
      <c r="A124" s="14"/>
      <c r="B124" s="14"/>
      <c r="C124" s="14"/>
      <c r="D124" s="14"/>
      <c r="E124" s="14"/>
      <c r="F124" s="14"/>
      <c r="G124" s="3"/>
      <c r="H124" s="3"/>
      <c r="I124" s="3"/>
      <c r="J124" s="3"/>
      <c r="K124" s="3"/>
      <c r="L124" s="3"/>
      <c r="M124" s="3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3"/>
      <c r="BT124" s="3"/>
      <c r="BU124" s="3"/>
      <c r="BV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4"/>
      <c r="CN124" s="4"/>
      <c r="CO124" s="4"/>
      <c r="CP124" s="4"/>
      <c r="CQ124" s="4"/>
      <c r="CR124" s="4"/>
    </row>
    <row r="125" spans="1:96" ht="15.75" customHeight="1" x14ac:dyDescent="0.2">
      <c r="A125" s="14"/>
      <c r="B125" s="14"/>
      <c r="C125" s="14"/>
      <c r="D125" s="14"/>
      <c r="E125" s="14"/>
      <c r="F125" s="14"/>
      <c r="G125" s="3"/>
      <c r="H125" s="3"/>
      <c r="I125" s="3"/>
      <c r="J125" s="3"/>
      <c r="K125" s="3"/>
      <c r="L125" s="3"/>
      <c r="M125" s="3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3"/>
      <c r="BT125" s="3"/>
      <c r="BU125" s="3"/>
      <c r="BV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4"/>
      <c r="CN125" s="4"/>
      <c r="CO125" s="4"/>
      <c r="CP125" s="4"/>
      <c r="CQ125" s="4"/>
      <c r="CR125" s="4"/>
    </row>
    <row r="126" spans="1:96" ht="15.75" customHeight="1" x14ac:dyDescent="0.2">
      <c r="A126" s="14"/>
      <c r="B126" s="14"/>
      <c r="C126" s="14"/>
      <c r="D126" s="14"/>
      <c r="E126" s="14"/>
      <c r="F126" s="14"/>
      <c r="G126" s="3"/>
      <c r="H126" s="3"/>
      <c r="I126" s="3"/>
      <c r="J126" s="3"/>
      <c r="K126" s="3"/>
      <c r="L126" s="3"/>
      <c r="M126" s="3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3"/>
      <c r="BT126" s="3"/>
      <c r="BU126" s="3"/>
      <c r="BV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4"/>
      <c r="CN126" s="4"/>
      <c r="CO126" s="4"/>
      <c r="CP126" s="4"/>
      <c r="CQ126" s="4"/>
      <c r="CR126" s="4"/>
    </row>
    <row r="127" spans="1:96" ht="15.75" customHeight="1" x14ac:dyDescent="0.2">
      <c r="A127" s="14"/>
      <c r="B127" s="14"/>
      <c r="C127" s="14"/>
      <c r="D127" s="14"/>
      <c r="E127" s="14"/>
      <c r="F127" s="14"/>
      <c r="G127" s="3"/>
      <c r="H127" s="3" t="s">
        <v>281</v>
      </c>
      <c r="I127" s="3"/>
      <c r="J127" s="3"/>
      <c r="K127" s="3"/>
      <c r="L127" s="3"/>
      <c r="M127" s="3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3"/>
      <c r="BT127" s="3"/>
      <c r="BU127" s="3"/>
      <c r="BV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4"/>
      <c r="CN127" s="4"/>
      <c r="CO127" s="4"/>
      <c r="CP127" s="4"/>
      <c r="CQ127" s="4"/>
      <c r="CR127" s="4"/>
    </row>
    <row r="128" spans="1:96" ht="15.75" customHeight="1" x14ac:dyDescent="0.2">
      <c r="A128" s="14"/>
      <c r="B128" s="14"/>
      <c r="C128" s="14"/>
      <c r="D128" s="14"/>
      <c r="E128" s="14"/>
      <c r="F128" s="14"/>
      <c r="G128" s="3"/>
      <c r="H128" s="3" t="s">
        <v>71</v>
      </c>
      <c r="I128" s="3"/>
      <c r="J128" s="3"/>
      <c r="K128" s="3"/>
      <c r="L128" s="3"/>
      <c r="M128" s="3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3"/>
      <c r="BT128" s="3"/>
      <c r="BU128" s="3"/>
      <c r="BV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4"/>
      <c r="CN128" s="4"/>
      <c r="CO128" s="4"/>
      <c r="CP128" s="4"/>
      <c r="CQ128" s="4"/>
      <c r="CR128" s="4"/>
    </row>
    <row r="129" spans="1:96" ht="15.75" customHeight="1" x14ac:dyDescent="0.2">
      <c r="A129" s="14"/>
      <c r="B129" s="14"/>
      <c r="C129" s="14"/>
      <c r="D129" s="14"/>
      <c r="E129" s="14"/>
      <c r="F129" s="14"/>
      <c r="G129" s="3"/>
      <c r="H129" s="3" t="s">
        <v>46</v>
      </c>
      <c r="I129" s="3"/>
      <c r="J129" s="3"/>
      <c r="K129" s="3"/>
      <c r="L129" s="3"/>
      <c r="M129" s="3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3"/>
      <c r="BT129" s="3"/>
      <c r="BU129" s="3"/>
      <c r="BV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4"/>
      <c r="CN129" s="4"/>
      <c r="CO129" s="4"/>
      <c r="CP129" s="4"/>
      <c r="CQ129" s="4"/>
      <c r="CR129" s="4"/>
    </row>
    <row r="130" spans="1:96" ht="15.75" customHeight="1" x14ac:dyDescent="0.2">
      <c r="A130" s="14"/>
      <c r="B130" s="14"/>
      <c r="C130" s="14"/>
      <c r="D130" s="14"/>
      <c r="E130" s="14"/>
      <c r="F130" s="14"/>
      <c r="G130" s="3"/>
      <c r="H130" s="3" t="s">
        <v>58</v>
      </c>
      <c r="I130" s="3"/>
      <c r="J130" s="3"/>
      <c r="K130" s="3"/>
      <c r="L130" s="3"/>
      <c r="M130" s="3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3"/>
      <c r="BT130" s="3"/>
      <c r="BU130" s="3"/>
      <c r="BV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4"/>
      <c r="CN130" s="4"/>
      <c r="CO130" s="4"/>
      <c r="CP130" s="4"/>
      <c r="CQ130" s="4"/>
      <c r="CR130" s="4"/>
    </row>
    <row r="131" spans="1:96" ht="15.75" customHeight="1" x14ac:dyDescent="0.2">
      <c r="A131" s="14"/>
      <c r="B131" s="14"/>
      <c r="C131" s="14"/>
      <c r="D131" s="14"/>
      <c r="E131" s="14"/>
      <c r="F131" s="14"/>
      <c r="G131" s="3"/>
      <c r="H131" s="3"/>
      <c r="I131" s="3"/>
      <c r="J131" s="3"/>
      <c r="K131" s="3"/>
      <c r="L131" s="3"/>
      <c r="M131" s="3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3"/>
      <c r="BT131" s="3"/>
      <c r="BU131" s="3"/>
      <c r="BV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4"/>
      <c r="CN131" s="4"/>
      <c r="CO131" s="4"/>
      <c r="CP131" s="4"/>
      <c r="CQ131" s="4"/>
      <c r="CR131" s="4"/>
    </row>
    <row r="132" spans="1:96" ht="15.75" customHeight="1" x14ac:dyDescent="0.2">
      <c r="A132" s="14"/>
      <c r="B132" s="14"/>
      <c r="C132" s="14"/>
      <c r="D132" s="14"/>
      <c r="E132" s="14"/>
      <c r="F132" s="14"/>
      <c r="G132" s="3"/>
      <c r="H132" s="3" t="s">
        <v>282</v>
      </c>
      <c r="I132" s="3"/>
      <c r="J132" s="3"/>
      <c r="K132" s="3"/>
      <c r="L132" s="3"/>
      <c r="M132" s="3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3"/>
      <c r="BT132" s="3"/>
      <c r="BU132" s="3"/>
      <c r="BV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4"/>
      <c r="CN132" s="4"/>
      <c r="CO132" s="4"/>
      <c r="CP132" s="4"/>
      <c r="CQ132" s="4"/>
      <c r="CR132" s="4"/>
    </row>
    <row r="133" spans="1:96" ht="15.75" customHeight="1" x14ac:dyDescent="0.2">
      <c r="A133" s="14" t="s">
        <v>283</v>
      </c>
      <c r="B133" s="14"/>
      <c r="C133" s="14"/>
      <c r="D133" s="14"/>
      <c r="E133" s="14"/>
      <c r="F133" s="14"/>
      <c r="G133" s="3"/>
      <c r="H133" s="3" t="s">
        <v>284</v>
      </c>
      <c r="I133" s="3"/>
      <c r="J133" s="3"/>
      <c r="K133" s="3"/>
      <c r="L133" s="3"/>
      <c r="M133" s="3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3"/>
      <c r="BT133" s="3"/>
      <c r="BU133" s="3"/>
      <c r="BV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4"/>
      <c r="CN133" s="4"/>
      <c r="CO133" s="4"/>
      <c r="CP133" s="4"/>
      <c r="CQ133" s="4"/>
      <c r="CR133" s="4"/>
    </row>
    <row r="134" spans="1:96" ht="15.75" customHeight="1" x14ac:dyDescent="0.2">
      <c r="A134" s="14"/>
      <c r="B134" s="14"/>
      <c r="C134" s="14"/>
      <c r="D134" s="14"/>
      <c r="E134" s="14"/>
      <c r="F134" s="14"/>
      <c r="G134" s="3"/>
      <c r="H134" s="3" t="s">
        <v>326</v>
      </c>
      <c r="I134" s="3" t="s">
        <v>285</v>
      </c>
      <c r="J134" s="3"/>
      <c r="K134" s="3"/>
      <c r="L134" s="3"/>
      <c r="M134" s="3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3"/>
      <c r="BT134" s="3"/>
      <c r="BU134" s="3"/>
      <c r="BV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4"/>
      <c r="CN134" s="4"/>
      <c r="CO134" s="4"/>
      <c r="CP134" s="4"/>
      <c r="CQ134" s="4"/>
      <c r="CR134" s="4"/>
    </row>
    <row r="135" spans="1:96" ht="15.75" customHeight="1" x14ac:dyDescent="0.2">
      <c r="A135" s="14" t="s">
        <v>286</v>
      </c>
      <c r="B135" s="14"/>
      <c r="C135" s="14"/>
      <c r="D135" s="14"/>
      <c r="E135" s="14"/>
      <c r="F135" s="14"/>
      <c r="G135" s="3"/>
      <c r="H135" s="3">
        <v>1</v>
      </c>
      <c r="I135" s="3">
        <v>1</v>
      </c>
      <c r="J135" s="3"/>
      <c r="K135" s="3"/>
      <c r="L135" s="3"/>
      <c r="M135" s="3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3"/>
      <c r="BT135" s="3"/>
      <c r="BU135" s="3"/>
      <c r="BV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4"/>
      <c r="CN135" s="4"/>
      <c r="CO135" s="4"/>
      <c r="CP135" s="4"/>
      <c r="CQ135" s="4"/>
      <c r="CR135" s="4"/>
    </row>
    <row r="136" spans="1:96" ht="15.75" customHeight="1" x14ac:dyDescent="0.2">
      <c r="A136" s="14"/>
      <c r="B136" s="14"/>
      <c r="C136" s="14"/>
      <c r="D136" s="14"/>
      <c r="E136" s="14"/>
      <c r="F136" s="14"/>
      <c r="G136" s="3"/>
      <c r="H136" s="3"/>
      <c r="I136" s="3">
        <v>3</v>
      </c>
      <c r="J136" s="3"/>
      <c r="K136" s="3"/>
      <c r="L136" s="3"/>
      <c r="M136" s="3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3"/>
      <c r="BT136" s="3"/>
      <c r="BU136" s="3"/>
      <c r="BV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4"/>
      <c r="CN136" s="4"/>
      <c r="CO136" s="4"/>
      <c r="CP136" s="4"/>
      <c r="CQ136" s="4"/>
      <c r="CR136" s="4"/>
    </row>
    <row r="137" spans="1:96" ht="18" customHeight="1" x14ac:dyDescent="0.2">
      <c r="A137" s="14" t="s">
        <v>287</v>
      </c>
      <c r="B137" s="14"/>
      <c r="C137" s="14"/>
      <c r="D137" s="14"/>
      <c r="E137" s="14"/>
      <c r="F137" s="14"/>
      <c r="G137" s="3"/>
      <c r="H137" s="3">
        <v>5</v>
      </c>
      <c r="I137" s="3">
        <v>3</v>
      </c>
      <c r="J137" s="3"/>
      <c r="K137" s="3"/>
      <c r="L137" s="3"/>
      <c r="M137" s="3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3"/>
      <c r="BT137" s="3"/>
      <c r="BU137" s="3"/>
      <c r="BV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4"/>
      <c r="CN137" s="4"/>
      <c r="CO137" s="4"/>
      <c r="CP137" s="4"/>
      <c r="CQ137" s="4"/>
      <c r="CR137" s="4"/>
    </row>
    <row r="138" spans="1:96" ht="18" customHeight="1" x14ac:dyDescent="0.2">
      <c r="A138" s="14"/>
      <c r="B138" s="14"/>
      <c r="C138" s="14"/>
      <c r="D138" s="14"/>
      <c r="E138" s="14"/>
      <c r="F138" s="14"/>
      <c r="G138" s="3"/>
      <c r="H138" s="3"/>
      <c r="I138" s="3">
        <v>9</v>
      </c>
      <c r="J138" s="3"/>
      <c r="K138" s="3"/>
      <c r="L138" s="3"/>
      <c r="M138" s="3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3"/>
      <c r="BT138" s="3"/>
      <c r="BU138" s="3"/>
      <c r="BV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4"/>
      <c r="CN138" s="4"/>
      <c r="CO138" s="4"/>
      <c r="CP138" s="4"/>
      <c r="CQ138" s="4"/>
      <c r="CR138" s="4"/>
    </row>
    <row r="139" spans="1:96" ht="15.75" customHeight="1" x14ac:dyDescent="0.2">
      <c r="A139" s="14" t="s">
        <v>288</v>
      </c>
      <c r="B139" s="14"/>
      <c r="C139" s="14"/>
      <c r="D139" s="14"/>
      <c r="E139" s="14"/>
      <c r="F139" s="14"/>
      <c r="G139" s="3"/>
      <c r="H139" s="3">
        <v>20</v>
      </c>
      <c r="I139" s="3">
        <v>27</v>
      </c>
      <c r="J139" s="3"/>
      <c r="K139" s="3"/>
      <c r="L139" s="3"/>
      <c r="M139" s="3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3"/>
      <c r="BT139" s="3"/>
      <c r="BU139" s="3"/>
      <c r="BV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4"/>
      <c r="CN139" s="4"/>
      <c r="CO139" s="4"/>
      <c r="CP139" s="4"/>
      <c r="CQ139" s="4"/>
      <c r="CR139" s="4"/>
    </row>
    <row r="140" spans="1:96" ht="15.75" customHeight="1" x14ac:dyDescent="0.2">
      <c r="A140" s="14"/>
      <c r="B140" s="14"/>
      <c r="C140" s="14"/>
      <c r="D140" s="14"/>
      <c r="E140" s="14"/>
      <c r="F140" s="14"/>
      <c r="G140" s="3"/>
      <c r="H140" s="3"/>
      <c r="I140" s="3"/>
      <c r="J140" s="3"/>
      <c r="K140" s="3"/>
      <c r="L140" s="3"/>
      <c r="M140" s="3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3"/>
      <c r="BT140" s="3"/>
      <c r="BU140" s="3"/>
      <c r="BV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4"/>
      <c r="CN140" s="4"/>
      <c r="CO140" s="4"/>
      <c r="CP140" s="4"/>
      <c r="CQ140" s="4"/>
      <c r="CR140" s="4"/>
    </row>
    <row r="141" spans="1:96" ht="15.75" customHeight="1" x14ac:dyDescent="0.2">
      <c r="A141" s="14"/>
      <c r="B141" s="14"/>
      <c r="C141" s="14"/>
      <c r="D141" s="14"/>
      <c r="E141" s="14"/>
      <c r="F141" s="14"/>
      <c r="G141" s="3"/>
      <c r="H141" s="3" t="s">
        <v>289</v>
      </c>
      <c r="I141" s="3"/>
      <c r="J141" s="3"/>
      <c r="K141" s="3"/>
      <c r="L141" s="3"/>
      <c r="M141" s="3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3"/>
      <c r="BT141" s="3"/>
      <c r="BU141" s="3"/>
      <c r="BV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4"/>
      <c r="CN141" s="4"/>
      <c r="CO141" s="4"/>
      <c r="CP141" s="4"/>
      <c r="CQ141" s="4"/>
      <c r="CR141" s="4"/>
    </row>
    <row r="142" spans="1:96" ht="15.75" customHeight="1" x14ac:dyDescent="0.2">
      <c r="A142" s="14"/>
      <c r="B142" s="14"/>
      <c r="C142" s="14"/>
      <c r="D142" s="14"/>
      <c r="E142" s="14"/>
      <c r="F142" s="14"/>
      <c r="G142" s="3" t="s">
        <v>290</v>
      </c>
      <c r="H142" s="3"/>
      <c r="I142" s="3"/>
      <c r="J142" s="3"/>
      <c r="K142" s="3"/>
      <c r="L142" s="3"/>
      <c r="M142" s="3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3"/>
      <c r="BT142" s="3"/>
      <c r="BU142" s="3"/>
      <c r="BV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4"/>
      <c r="CN142" s="4"/>
      <c r="CO142" s="4"/>
      <c r="CP142" s="4"/>
      <c r="CQ142" s="4"/>
      <c r="CR142" s="4"/>
    </row>
    <row r="143" spans="1:96" ht="15.75" customHeight="1" x14ac:dyDescent="0.2">
      <c r="A143" s="14"/>
      <c r="B143" s="14"/>
      <c r="C143" s="14"/>
      <c r="D143" s="14"/>
      <c r="E143" s="14"/>
      <c r="F143" s="14"/>
      <c r="G143" s="3"/>
      <c r="H143" s="3"/>
      <c r="I143" s="3"/>
      <c r="J143" s="3"/>
      <c r="K143" s="3"/>
      <c r="L143" s="3"/>
      <c r="M143" s="3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3"/>
      <c r="BT143" s="3"/>
      <c r="BU143" s="3"/>
      <c r="BV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4"/>
      <c r="CN143" s="4"/>
      <c r="CO143" s="4"/>
      <c r="CP143" s="4"/>
      <c r="CQ143" s="4"/>
      <c r="CR143" s="4"/>
    </row>
    <row r="144" spans="1:96" ht="15.75" customHeight="1" x14ac:dyDescent="0.2">
      <c r="A144" s="14"/>
      <c r="B144" s="14"/>
      <c r="C144" s="14"/>
      <c r="D144" s="14"/>
      <c r="E144" s="14"/>
      <c r="F144" s="14"/>
      <c r="G144" s="3"/>
      <c r="H144" s="3"/>
      <c r="I144" s="3"/>
      <c r="J144" s="3"/>
      <c r="K144" s="3"/>
      <c r="L144" s="3"/>
      <c r="M144" s="3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3"/>
      <c r="BT144" s="3"/>
      <c r="BU144" s="3"/>
      <c r="BV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4"/>
      <c r="CN144" s="4"/>
      <c r="CO144" s="4"/>
      <c r="CP144" s="4"/>
      <c r="CQ144" s="4"/>
      <c r="CR144" s="4"/>
    </row>
    <row r="145" spans="1:96" ht="15.75" customHeight="1" x14ac:dyDescent="0.2">
      <c r="A145" s="14"/>
      <c r="B145" s="14"/>
      <c r="C145" s="14"/>
      <c r="D145" s="14"/>
      <c r="E145" s="14"/>
      <c r="F145" s="14"/>
      <c r="G145" s="3"/>
      <c r="H145" s="3"/>
      <c r="I145" s="3"/>
      <c r="J145" s="3"/>
      <c r="K145" s="3"/>
      <c r="L145" s="3"/>
      <c r="M145" s="3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3"/>
      <c r="BT145" s="3"/>
      <c r="BU145" s="3"/>
      <c r="BV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4"/>
      <c r="CN145" s="4"/>
      <c r="CO145" s="4"/>
      <c r="CP145" s="4"/>
      <c r="CQ145" s="4"/>
      <c r="CR145" s="4"/>
    </row>
    <row r="146" spans="1:96" ht="15.75" customHeight="1" x14ac:dyDescent="0.2">
      <c r="A146" s="14"/>
      <c r="B146" s="14"/>
      <c r="C146" s="14"/>
      <c r="D146" s="14"/>
      <c r="E146" s="14"/>
      <c r="F146" s="14"/>
      <c r="G146" s="3"/>
      <c r="H146" s="3"/>
      <c r="I146" s="3"/>
      <c r="J146" s="3"/>
      <c r="K146" s="3"/>
      <c r="L146" s="3"/>
      <c r="M146" s="3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3"/>
      <c r="BT146" s="3"/>
      <c r="BU146" s="3"/>
      <c r="BV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4"/>
      <c r="CN146" s="4"/>
      <c r="CO146" s="4"/>
      <c r="CP146" s="4"/>
      <c r="CQ146" s="4"/>
      <c r="CR146" s="4"/>
    </row>
    <row r="147" spans="1:96" ht="15.75" customHeight="1" x14ac:dyDescent="0.2">
      <c r="A147" s="14"/>
      <c r="B147" s="14"/>
      <c r="C147" s="14"/>
      <c r="D147" s="14"/>
      <c r="E147" s="14"/>
      <c r="F147" s="14"/>
      <c r="G147" s="3"/>
      <c r="H147" s="3"/>
      <c r="I147" s="3"/>
      <c r="J147" s="3"/>
      <c r="K147" s="3"/>
      <c r="L147" s="3"/>
      <c r="M147" s="3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3"/>
      <c r="BT147" s="3"/>
      <c r="BU147" s="3"/>
      <c r="BV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4"/>
      <c r="CN147" s="4"/>
      <c r="CO147" s="4"/>
      <c r="CP147" s="4"/>
      <c r="CQ147" s="4"/>
      <c r="CR147" s="4"/>
    </row>
    <row r="148" spans="1:96" ht="15.75" customHeight="1" x14ac:dyDescent="0.2">
      <c r="A148" s="14"/>
      <c r="B148" s="14"/>
      <c r="C148" s="14"/>
      <c r="D148" s="14"/>
      <c r="E148" s="14"/>
      <c r="F148" s="14"/>
      <c r="G148" s="3"/>
      <c r="H148" s="3"/>
      <c r="I148" s="3"/>
      <c r="J148" s="3"/>
      <c r="K148" s="3"/>
      <c r="L148" s="3"/>
      <c r="M148" s="3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3"/>
      <c r="BT148" s="3"/>
      <c r="BU148" s="3"/>
      <c r="BV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4"/>
      <c r="CN148" s="4"/>
      <c r="CO148" s="4"/>
      <c r="CP148" s="4"/>
      <c r="CQ148" s="4"/>
      <c r="CR148" s="4"/>
    </row>
    <row r="149" spans="1:96" ht="15.75" customHeight="1" x14ac:dyDescent="0.2">
      <c r="A149" s="14"/>
      <c r="B149" s="14"/>
      <c r="C149" s="14"/>
      <c r="D149" s="14"/>
      <c r="E149" s="14"/>
      <c r="F149" s="14"/>
      <c r="G149" s="3"/>
      <c r="H149" s="3"/>
      <c r="I149" s="3"/>
      <c r="J149" s="3"/>
      <c r="K149" s="3"/>
      <c r="L149" s="3"/>
      <c r="M149" s="3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3"/>
      <c r="BT149" s="3"/>
      <c r="BU149" s="3"/>
      <c r="BV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4"/>
      <c r="CN149" s="4"/>
      <c r="CO149" s="4"/>
      <c r="CP149" s="4"/>
      <c r="CQ149" s="4"/>
      <c r="CR149" s="4"/>
    </row>
    <row r="150" spans="1:96" ht="15.75" customHeight="1" x14ac:dyDescent="0.2">
      <c r="A150" s="24"/>
      <c r="B150" s="24"/>
      <c r="C150" s="24"/>
      <c r="D150" s="24"/>
      <c r="E150" s="24"/>
      <c r="F150" s="24"/>
      <c r="K150" s="3"/>
      <c r="L150" s="3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CM150" s="4"/>
      <c r="CN150" s="4"/>
      <c r="CO150" s="4"/>
      <c r="CP150" s="4"/>
      <c r="CQ150" s="4"/>
      <c r="CR150" s="4"/>
    </row>
    <row r="151" spans="1:96" ht="15.75" customHeight="1" x14ac:dyDescent="0.2">
      <c r="A151" s="24"/>
      <c r="B151" s="24"/>
      <c r="C151" s="24"/>
      <c r="D151" s="24"/>
      <c r="E151" s="24"/>
      <c r="F151" s="24"/>
      <c r="K151" s="3"/>
      <c r="L151" s="3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CM151" s="4"/>
      <c r="CN151" s="4"/>
      <c r="CO151" s="4"/>
      <c r="CP151" s="4"/>
      <c r="CQ151" s="4"/>
      <c r="CR151" s="4"/>
    </row>
    <row r="152" spans="1:96" ht="15.75" customHeight="1" x14ac:dyDescent="0.2">
      <c r="A152" s="24"/>
      <c r="B152" s="24"/>
      <c r="C152" s="24"/>
      <c r="D152" s="24"/>
      <c r="E152" s="24"/>
      <c r="F152" s="24"/>
      <c r="K152" s="3"/>
      <c r="L152" s="3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CM152" s="4"/>
      <c r="CN152" s="4"/>
      <c r="CO152" s="4"/>
      <c r="CP152" s="4"/>
      <c r="CQ152" s="4"/>
      <c r="CR152" s="4"/>
    </row>
    <row r="153" spans="1:96" ht="15.75" customHeight="1" x14ac:dyDescent="0.2">
      <c r="A153" s="24"/>
      <c r="B153" s="24"/>
      <c r="C153" s="24"/>
      <c r="D153" s="24"/>
      <c r="E153" s="24"/>
      <c r="F153" s="24"/>
      <c r="K153" s="3"/>
      <c r="L153" s="3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CM153" s="4"/>
      <c r="CN153" s="4"/>
      <c r="CO153" s="4"/>
      <c r="CP153" s="4"/>
      <c r="CQ153" s="4"/>
      <c r="CR153" s="4"/>
    </row>
    <row r="154" spans="1:96" ht="15.75" customHeight="1" x14ac:dyDescent="0.2">
      <c r="A154" s="24"/>
      <c r="B154" s="24"/>
      <c r="C154" s="24"/>
      <c r="D154" s="24"/>
      <c r="E154" s="24"/>
      <c r="F154" s="24"/>
      <c r="K154" s="3"/>
      <c r="L154" s="3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CM154" s="4"/>
      <c r="CN154" s="4"/>
      <c r="CO154" s="4"/>
      <c r="CP154" s="4"/>
      <c r="CQ154" s="4"/>
      <c r="CR154" s="4"/>
    </row>
    <row r="155" spans="1:96" ht="15.75" customHeight="1" x14ac:dyDescent="0.2">
      <c r="A155" s="24"/>
      <c r="B155" s="24"/>
      <c r="C155" s="24"/>
      <c r="D155" s="24"/>
      <c r="E155" s="24"/>
      <c r="F155" s="24"/>
      <c r="K155" s="3"/>
      <c r="L155" s="3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CM155" s="4"/>
      <c r="CN155" s="4"/>
      <c r="CO155" s="4"/>
      <c r="CP155" s="4"/>
      <c r="CQ155" s="4"/>
      <c r="CR155" s="4"/>
    </row>
    <row r="156" spans="1:96" ht="15.75" customHeight="1" x14ac:dyDescent="0.2">
      <c r="A156" s="24"/>
      <c r="B156" s="24"/>
      <c r="C156" s="24"/>
      <c r="D156" s="24"/>
      <c r="E156" s="24"/>
      <c r="F156" s="24"/>
      <c r="K156" s="3"/>
      <c r="L156" s="3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CM156" s="4"/>
      <c r="CN156" s="4"/>
      <c r="CO156" s="4"/>
      <c r="CP156" s="4"/>
      <c r="CQ156" s="4"/>
      <c r="CR156" s="4"/>
    </row>
    <row r="157" spans="1:96" ht="15.75" customHeight="1" x14ac:dyDescent="0.2">
      <c r="A157" s="24"/>
      <c r="B157" s="24"/>
      <c r="C157" s="24"/>
      <c r="D157" s="24"/>
      <c r="E157" s="24"/>
      <c r="F157" s="24"/>
      <c r="K157" s="3"/>
      <c r="L157" s="3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CM157" s="4"/>
      <c r="CN157" s="4"/>
      <c r="CO157" s="4"/>
      <c r="CP157" s="4"/>
      <c r="CQ157" s="4"/>
      <c r="CR157" s="4"/>
    </row>
    <row r="158" spans="1:96" ht="15.75" customHeight="1" x14ac:dyDescent="0.2">
      <c r="A158" s="24"/>
      <c r="B158" s="24"/>
      <c r="C158" s="24"/>
      <c r="D158" s="24"/>
      <c r="E158" s="24"/>
      <c r="F158" s="24"/>
      <c r="K158" s="3"/>
      <c r="L158" s="3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CM158" s="4"/>
      <c r="CN158" s="4"/>
      <c r="CO158" s="4"/>
      <c r="CP158" s="4"/>
      <c r="CQ158" s="4"/>
      <c r="CR158" s="4"/>
    </row>
    <row r="159" spans="1:96" ht="15.75" customHeight="1" x14ac:dyDescent="0.2">
      <c r="A159" s="24"/>
      <c r="B159" s="24"/>
      <c r="C159" s="24"/>
      <c r="D159" s="24"/>
      <c r="E159" s="24"/>
      <c r="F159" s="24"/>
      <c r="K159" s="3"/>
      <c r="L159" s="3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CM159" s="4"/>
      <c r="CN159" s="4"/>
      <c r="CO159" s="4"/>
      <c r="CP159" s="4"/>
      <c r="CQ159" s="4"/>
      <c r="CR159" s="4"/>
    </row>
    <row r="160" spans="1:96" ht="15.75" customHeight="1" x14ac:dyDescent="0.2">
      <c r="A160" s="24"/>
      <c r="B160" s="24"/>
      <c r="C160" s="24"/>
      <c r="D160" s="24"/>
      <c r="E160" s="24"/>
      <c r="F160" s="24"/>
      <c r="K160" s="3"/>
      <c r="L160" s="3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CM160" s="4"/>
      <c r="CN160" s="4"/>
      <c r="CO160" s="4"/>
      <c r="CP160" s="4"/>
      <c r="CQ160" s="4"/>
      <c r="CR160" s="4"/>
    </row>
    <row r="161" spans="1:96" ht="15.75" customHeight="1" x14ac:dyDescent="0.2">
      <c r="A161" s="24"/>
      <c r="B161" s="24"/>
      <c r="C161" s="24"/>
      <c r="D161" s="24"/>
      <c r="E161" s="24"/>
      <c r="F161" s="24"/>
      <c r="K161" s="3"/>
      <c r="L161" s="3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CM161" s="4"/>
      <c r="CN161" s="4"/>
      <c r="CO161" s="4"/>
      <c r="CP161" s="4"/>
      <c r="CQ161" s="4"/>
      <c r="CR161" s="4"/>
    </row>
    <row r="162" spans="1:96" ht="15.75" customHeight="1" x14ac:dyDescent="0.2">
      <c r="A162" s="24"/>
      <c r="B162" s="24"/>
      <c r="C162" s="24"/>
      <c r="D162" s="24"/>
      <c r="E162" s="24"/>
      <c r="F162" s="24"/>
      <c r="K162" s="3"/>
      <c r="L162" s="3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CM162" s="4"/>
      <c r="CN162" s="4"/>
      <c r="CO162" s="4"/>
      <c r="CP162" s="4"/>
      <c r="CQ162" s="4"/>
      <c r="CR162" s="4"/>
    </row>
    <row r="163" spans="1:96" ht="15.75" customHeight="1" x14ac:dyDescent="0.2">
      <c r="A163" s="24"/>
      <c r="B163" s="24"/>
      <c r="C163" s="24"/>
      <c r="D163" s="24"/>
      <c r="E163" s="24"/>
      <c r="F163" s="24"/>
      <c r="K163" s="3"/>
      <c r="L163" s="3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CM163" s="4"/>
      <c r="CN163" s="4"/>
      <c r="CO163" s="4"/>
      <c r="CP163" s="4"/>
      <c r="CQ163" s="4"/>
      <c r="CR163" s="4"/>
    </row>
    <row r="164" spans="1:96" ht="15.75" customHeight="1" x14ac:dyDescent="0.2">
      <c r="A164" s="24"/>
      <c r="B164" s="24"/>
      <c r="C164" s="24"/>
      <c r="D164" s="24"/>
      <c r="E164" s="24"/>
      <c r="F164" s="24"/>
      <c r="K164" s="3"/>
      <c r="L164" s="3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CM164" s="4"/>
      <c r="CN164" s="4"/>
      <c r="CO164" s="4"/>
      <c r="CP164" s="4"/>
      <c r="CQ164" s="4"/>
      <c r="CR164" s="4"/>
    </row>
    <row r="165" spans="1:96" ht="15.75" customHeight="1" x14ac:dyDescent="0.2">
      <c r="A165" s="24"/>
      <c r="B165" s="24"/>
      <c r="C165" s="24"/>
      <c r="D165" s="24"/>
      <c r="E165" s="24"/>
      <c r="F165" s="24"/>
      <c r="K165" s="3"/>
      <c r="L165" s="3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CM165" s="4"/>
      <c r="CN165" s="4"/>
      <c r="CO165" s="4"/>
      <c r="CP165" s="4"/>
      <c r="CQ165" s="4"/>
      <c r="CR165" s="4"/>
    </row>
    <row r="166" spans="1:96" ht="15.75" customHeight="1" x14ac:dyDescent="0.2">
      <c r="A166" s="24"/>
      <c r="B166" s="24"/>
      <c r="C166" s="24"/>
      <c r="D166" s="24"/>
      <c r="E166" s="24"/>
      <c r="F166" s="24"/>
      <c r="K166" s="3"/>
      <c r="L166" s="3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CM166" s="4"/>
      <c r="CN166" s="4"/>
      <c r="CO166" s="4"/>
      <c r="CP166" s="4"/>
      <c r="CQ166" s="4"/>
      <c r="CR166" s="4"/>
    </row>
    <row r="167" spans="1:96" ht="15.75" customHeight="1" x14ac:dyDescent="0.2">
      <c r="A167" s="24"/>
      <c r="B167" s="24"/>
      <c r="C167" s="24"/>
      <c r="D167" s="24"/>
      <c r="E167" s="24"/>
      <c r="F167" s="24"/>
      <c r="K167" s="3"/>
      <c r="L167" s="3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CM167" s="4"/>
      <c r="CN167" s="4"/>
      <c r="CO167" s="4"/>
      <c r="CP167" s="4"/>
      <c r="CQ167" s="4"/>
      <c r="CR167" s="4"/>
    </row>
    <row r="168" spans="1:96" ht="15.75" customHeight="1" x14ac:dyDescent="0.2">
      <c r="A168" s="24"/>
      <c r="B168" s="24"/>
      <c r="C168" s="24"/>
      <c r="D168" s="24"/>
      <c r="E168" s="24"/>
      <c r="F168" s="24"/>
      <c r="K168" s="3"/>
      <c r="L168" s="3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CM168" s="4"/>
      <c r="CN168" s="4"/>
      <c r="CO168" s="4"/>
      <c r="CP168" s="4"/>
      <c r="CQ168" s="4"/>
      <c r="CR168" s="4"/>
    </row>
    <row r="169" spans="1:96" ht="15.75" customHeight="1" x14ac:dyDescent="0.2">
      <c r="A169" s="24"/>
      <c r="B169" s="24"/>
      <c r="C169" s="24"/>
      <c r="D169" s="24"/>
      <c r="E169" s="24"/>
      <c r="F169" s="24"/>
      <c r="K169" s="3"/>
      <c r="L169" s="3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CM169" s="4"/>
      <c r="CN169" s="4"/>
      <c r="CO169" s="4"/>
      <c r="CP169" s="4"/>
      <c r="CQ169" s="4"/>
      <c r="CR169" s="4"/>
    </row>
    <row r="170" spans="1:96" ht="15.75" customHeight="1" x14ac:dyDescent="0.2">
      <c r="A170" s="24"/>
      <c r="B170" s="24"/>
      <c r="C170" s="24"/>
      <c r="D170" s="24"/>
      <c r="E170" s="24"/>
      <c r="F170" s="24"/>
      <c r="K170" s="3"/>
      <c r="L170" s="3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CM170" s="4"/>
      <c r="CN170" s="4"/>
      <c r="CO170" s="4"/>
      <c r="CP170" s="4"/>
      <c r="CQ170" s="4"/>
      <c r="CR170" s="4"/>
    </row>
    <row r="171" spans="1:96" ht="15.75" customHeight="1" x14ac:dyDescent="0.2">
      <c r="A171" s="24"/>
      <c r="B171" s="24"/>
      <c r="C171" s="24"/>
      <c r="D171" s="24"/>
      <c r="E171" s="24"/>
      <c r="F171" s="24"/>
      <c r="K171" s="3"/>
      <c r="L171" s="3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CM171" s="4"/>
      <c r="CN171" s="4"/>
      <c r="CO171" s="4"/>
      <c r="CP171" s="4"/>
      <c r="CQ171" s="4"/>
      <c r="CR171" s="4"/>
    </row>
    <row r="172" spans="1:96" ht="15.75" customHeight="1" x14ac:dyDescent="0.2">
      <c r="A172" s="24"/>
      <c r="B172" s="24"/>
      <c r="C172" s="24"/>
      <c r="D172" s="24"/>
      <c r="E172" s="24"/>
      <c r="F172" s="24"/>
      <c r="K172" s="3"/>
      <c r="L172" s="3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CM172" s="4"/>
      <c r="CN172" s="4"/>
      <c r="CO172" s="4"/>
      <c r="CP172" s="4"/>
      <c r="CQ172" s="4"/>
      <c r="CR172" s="4"/>
    </row>
    <row r="173" spans="1:96" ht="15.75" customHeight="1" x14ac:dyDescent="0.2">
      <c r="A173" s="24"/>
      <c r="B173" s="24"/>
      <c r="C173" s="24"/>
      <c r="D173" s="24"/>
      <c r="E173" s="24"/>
      <c r="F173" s="24"/>
      <c r="K173" s="3"/>
      <c r="L173" s="3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CM173" s="4"/>
      <c r="CN173" s="4"/>
      <c r="CO173" s="4"/>
      <c r="CP173" s="4"/>
      <c r="CQ173" s="4"/>
      <c r="CR173" s="4"/>
    </row>
    <row r="174" spans="1:96" ht="15.75" customHeight="1" x14ac:dyDescent="0.2">
      <c r="A174" s="24"/>
      <c r="B174" s="24"/>
      <c r="C174" s="24"/>
      <c r="D174" s="24"/>
      <c r="E174" s="24"/>
      <c r="F174" s="24"/>
      <c r="K174" s="3"/>
      <c r="L174" s="3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CM174" s="4"/>
      <c r="CN174" s="4"/>
      <c r="CO174" s="4"/>
      <c r="CP174" s="4"/>
      <c r="CQ174" s="4"/>
      <c r="CR174" s="4"/>
    </row>
    <row r="175" spans="1:96" ht="15.75" customHeight="1" x14ac:dyDescent="0.2">
      <c r="A175" s="24"/>
      <c r="B175" s="24"/>
      <c r="C175" s="24"/>
      <c r="D175" s="24"/>
      <c r="E175" s="24"/>
      <c r="F175" s="24"/>
      <c r="K175" s="3"/>
      <c r="L175" s="3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CM175" s="4"/>
      <c r="CN175" s="4"/>
      <c r="CO175" s="4"/>
      <c r="CP175" s="4"/>
      <c r="CQ175" s="4"/>
      <c r="CR175" s="4"/>
    </row>
    <row r="176" spans="1:96" ht="15.75" customHeight="1" x14ac:dyDescent="0.2">
      <c r="A176" s="24"/>
      <c r="B176" s="24"/>
      <c r="C176" s="24"/>
      <c r="D176" s="24"/>
      <c r="E176" s="24"/>
      <c r="F176" s="24"/>
      <c r="K176" s="3"/>
      <c r="L176" s="3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CM176" s="4"/>
      <c r="CN176" s="4"/>
      <c r="CO176" s="4"/>
      <c r="CP176" s="4"/>
      <c r="CQ176" s="4"/>
      <c r="CR176" s="4"/>
    </row>
    <row r="177" spans="1:96" ht="15.75" customHeight="1" x14ac:dyDescent="0.2">
      <c r="A177" s="24"/>
      <c r="B177" s="24"/>
      <c r="C177" s="24"/>
      <c r="D177" s="24"/>
      <c r="E177" s="24"/>
      <c r="F177" s="24"/>
      <c r="K177" s="3"/>
      <c r="L177" s="3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CM177" s="4"/>
      <c r="CN177" s="4"/>
      <c r="CO177" s="4"/>
      <c r="CP177" s="4"/>
      <c r="CQ177" s="4"/>
      <c r="CR177" s="4"/>
    </row>
    <row r="178" spans="1:96" ht="15.75" customHeight="1" x14ac:dyDescent="0.2">
      <c r="A178" s="24"/>
      <c r="B178" s="24"/>
      <c r="C178" s="24"/>
      <c r="D178" s="24"/>
      <c r="E178" s="24"/>
      <c r="F178" s="24"/>
      <c r="K178" s="3"/>
      <c r="L178" s="3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CM178" s="4"/>
      <c r="CN178" s="4"/>
      <c r="CO178" s="4"/>
      <c r="CP178" s="4"/>
      <c r="CQ178" s="4"/>
      <c r="CR178" s="4"/>
    </row>
    <row r="179" spans="1:96" ht="15.75" customHeight="1" x14ac:dyDescent="0.2">
      <c r="A179" s="24"/>
      <c r="B179" s="24"/>
      <c r="C179" s="24"/>
      <c r="D179" s="24"/>
      <c r="E179" s="24"/>
      <c r="F179" s="24"/>
      <c r="K179" s="3"/>
      <c r="L179" s="3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CM179" s="4"/>
      <c r="CN179" s="4"/>
      <c r="CO179" s="4"/>
      <c r="CP179" s="4"/>
      <c r="CQ179" s="4"/>
      <c r="CR179" s="4"/>
    </row>
    <row r="180" spans="1:96" ht="15.75" customHeight="1" x14ac:dyDescent="0.2">
      <c r="A180" s="24"/>
      <c r="B180" s="24"/>
      <c r="C180" s="24"/>
      <c r="D180" s="24"/>
      <c r="E180" s="24"/>
      <c r="F180" s="24"/>
      <c r="K180" s="3"/>
      <c r="L180" s="3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CM180" s="4"/>
      <c r="CN180" s="4"/>
      <c r="CO180" s="4"/>
      <c r="CP180" s="4"/>
      <c r="CQ180" s="4"/>
      <c r="CR180" s="4"/>
    </row>
    <row r="181" spans="1:96" ht="15.75" customHeight="1" x14ac:dyDescent="0.2">
      <c r="A181" s="24"/>
      <c r="B181" s="24"/>
      <c r="C181" s="24"/>
      <c r="D181" s="24"/>
      <c r="E181" s="24"/>
      <c r="F181" s="24"/>
      <c r="K181" s="3"/>
      <c r="L181" s="3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CM181" s="4"/>
      <c r="CN181" s="4"/>
      <c r="CO181" s="4"/>
      <c r="CP181" s="4"/>
      <c r="CQ181" s="4"/>
      <c r="CR181" s="4"/>
    </row>
    <row r="182" spans="1:96" ht="15.75" customHeight="1" x14ac:dyDescent="0.2">
      <c r="A182" s="24"/>
      <c r="B182" s="24"/>
      <c r="C182" s="24"/>
      <c r="D182" s="24"/>
      <c r="E182" s="24"/>
      <c r="F182" s="24"/>
      <c r="K182" s="3"/>
      <c r="L182" s="3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CM182" s="4"/>
      <c r="CN182" s="4"/>
      <c r="CO182" s="4"/>
      <c r="CP182" s="4"/>
      <c r="CQ182" s="4"/>
      <c r="CR182" s="4"/>
    </row>
    <row r="183" spans="1:96" ht="15.75" customHeight="1" x14ac:dyDescent="0.2">
      <c r="A183" s="24"/>
      <c r="B183" s="24"/>
      <c r="C183" s="24"/>
      <c r="D183" s="24"/>
      <c r="E183" s="24"/>
      <c r="F183" s="24"/>
      <c r="K183" s="3"/>
      <c r="L183" s="3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CM183" s="4"/>
      <c r="CN183" s="4"/>
      <c r="CO183" s="4"/>
      <c r="CP183" s="4"/>
      <c r="CQ183" s="4"/>
      <c r="CR183" s="4"/>
    </row>
    <row r="184" spans="1:96" ht="15.75" customHeight="1" x14ac:dyDescent="0.2">
      <c r="A184" s="24"/>
      <c r="B184" s="24"/>
      <c r="C184" s="24"/>
      <c r="D184" s="24"/>
      <c r="E184" s="24"/>
      <c r="F184" s="24"/>
      <c r="K184" s="3"/>
      <c r="L184" s="3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CM184" s="4"/>
      <c r="CN184" s="4"/>
      <c r="CO184" s="4"/>
      <c r="CP184" s="4"/>
      <c r="CQ184" s="4"/>
      <c r="CR184" s="4"/>
    </row>
    <row r="185" spans="1:96" ht="15.75" customHeight="1" x14ac:dyDescent="0.2">
      <c r="A185" s="24"/>
      <c r="B185" s="24"/>
      <c r="C185" s="24"/>
      <c r="D185" s="24"/>
      <c r="E185" s="24"/>
      <c r="F185" s="24"/>
      <c r="K185" s="3"/>
      <c r="L185" s="3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CM185" s="4"/>
      <c r="CN185" s="4"/>
      <c r="CO185" s="4"/>
      <c r="CP185" s="4"/>
      <c r="CQ185" s="4"/>
      <c r="CR185" s="4"/>
    </row>
    <row r="186" spans="1:96" ht="15.75" customHeight="1" x14ac:dyDescent="0.2">
      <c r="A186" s="24"/>
      <c r="B186" s="24"/>
      <c r="C186" s="24"/>
      <c r="D186" s="24"/>
      <c r="E186" s="24"/>
      <c r="F186" s="24"/>
      <c r="K186" s="3"/>
      <c r="L186" s="3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CM186" s="4"/>
      <c r="CN186" s="4"/>
      <c r="CO186" s="4"/>
      <c r="CP186" s="4"/>
      <c r="CQ186" s="4"/>
      <c r="CR186" s="4"/>
    </row>
    <row r="187" spans="1:96" ht="15.75" customHeight="1" x14ac:dyDescent="0.2">
      <c r="A187" s="24"/>
      <c r="B187" s="24"/>
      <c r="C187" s="24"/>
      <c r="D187" s="24"/>
      <c r="E187" s="24"/>
      <c r="F187" s="24"/>
      <c r="K187" s="3"/>
      <c r="L187" s="3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CM187" s="4"/>
      <c r="CN187" s="4"/>
      <c r="CO187" s="4"/>
      <c r="CP187" s="4"/>
      <c r="CQ187" s="4"/>
      <c r="CR187" s="4"/>
    </row>
    <row r="188" spans="1:96" ht="15.75" customHeight="1" x14ac:dyDescent="0.2">
      <c r="A188" s="24"/>
      <c r="B188" s="24"/>
      <c r="C188" s="24"/>
      <c r="D188" s="24"/>
      <c r="E188" s="24"/>
      <c r="F188" s="24"/>
      <c r="K188" s="3"/>
      <c r="L188" s="3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CM188" s="4"/>
      <c r="CN188" s="4"/>
      <c r="CO188" s="4"/>
      <c r="CP188" s="4"/>
      <c r="CQ188" s="4"/>
      <c r="CR188" s="4"/>
    </row>
    <row r="189" spans="1:96" ht="15.75" customHeight="1" x14ac:dyDescent="0.2">
      <c r="A189" s="24"/>
      <c r="B189" s="24"/>
      <c r="C189" s="24"/>
      <c r="D189" s="24"/>
      <c r="E189" s="24"/>
      <c r="F189" s="24"/>
      <c r="K189" s="3"/>
      <c r="L189" s="3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CM189" s="4"/>
      <c r="CN189" s="4"/>
      <c r="CO189" s="4"/>
      <c r="CP189" s="4"/>
      <c r="CQ189" s="4"/>
      <c r="CR189" s="4"/>
    </row>
    <row r="190" spans="1:96" ht="15.75" customHeight="1" x14ac:dyDescent="0.2">
      <c r="A190" s="24"/>
      <c r="B190" s="24"/>
      <c r="C190" s="24"/>
      <c r="D190" s="24"/>
      <c r="E190" s="24"/>
      <c r="F190" s="24"/>
      <c r="K190" s="3"/>
      <c r="L190" s="3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CM190" s="4"/>
      <c r="CN190" s="4"/>
      <c r="CO190" s="4"/>
      <c r="CP190" s="4"/>
      <c r="CQ190" s="4"/>
      <c r="CR190" s="4"/>
    </row>
    <row r="191" spans="1:96" ht="15.75" customHeight="1" x14ac:dyDescent="0.2">
      <c r="A191" s="24"/>
      <c r="B191" s="24"/>
      <c r="C191" s="24"/>
      <c r="D191" s="24"/>
      <c r="E191" s="24"/>
      <c r="F191" s="24"/>
      <c r="K191" s="3"/>
      <c r="L191" s="3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CM191" s="4"/>
      <c r="CN191" s="4"/>
      <c r="CO191" s="4"/>
      <c r="CP191" s="4"/>
      <c r="CQ191" s="4"/>
      <c r="CR191" s="4"/>
    </row>
    <row r="192" spans="1:96" ht="15.75" customHeight="1" x14ac:dyDescent="0.2">
      <c r="A192" s="24"/>
      <c r="B192" s="24"/>
      <c r="C192" s="24"/>
      <c r="D192" s="24"/>
      <c r="E192" s="24"/>
      <c r="F192" s="24"/>
      <c r="K192" s="3"/>
      <c r="L192" s="3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CM192" s="4"/>
      <c r="CN192" s="4"/>
      <c r="CO192" s="4"/>
      <c r="CP192" s="4"/>
      <c r="CQ192" s="4"/>
      <c r="CR192" s="4"/>
    </row>
    <row r="193" spans="1:96" ht="15.75" customHeight="1" x14ac:dyDescent="0.2">
      <c r="A193" s="24"/>
      <c r="B193" s="24"/>
      <c r="C193" s="24"/>
      <c r="D193" s="24"/>
      <c r="E193" s="24"/>
      <c r="F193" s="24"/>
      <c r="K193" s="3"/>
      <c r="L193" s="3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CM193" s="4"/>
      <c r="CN193" s="4"/>
      <c r="CO193" s="4"/>
      <c r="CP193" s="4"/>
      <c r="CQ193" s="4"/>
      <c r="CR193" s="4"/>
    </row>
    <row r="194" spans="1:96" ht="15.75" customHeight="1" x14ac:dyDescent="0.2">
      <c r="A194" s="24"/>
      <c r="B194" s="24"/>
      <c r="C194" s="24"/>
      <c r="D194" s="24"/>
      <c r="E194" s="24"/>
      <c r="F194" s="24"/>
      <c r="K194" s="3"/>
      <c r="L194" s="3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CM194" s="4"/>
      <c r="CN194" s="4"/>
      <c r="CO194" s="4"/>
      <c r="CP194" s="4"/>
      <c r="CQ194" s="4"/>
      <c r="CR194" s="4"/>
    </row>
    <row r="195" spans="1:96" ht="15.75" customHeight="1" x14ac:dyDescent="0.2">
      <c r="A195" s="24"/>
      <c r="B195" s="24"/>
      <c r="C195" s="24"/>
      <c r="D195" s="24"/>
      <c r="E195" s="24"/>
      <c r="F195" s="24"/>
      <c r="K195" s="3"/>
      <c r="L195" s="3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CM195" s="4"/>
      <c r="CN195" s="4"/>
      <c r="CO195" s="4"/>
      <c r="CP195" s="4"/>
      <c r="CQ195" s="4"/>
      <c r="CR195" s="4"/>
    </row>
    <row r="196" spans="1:96" ht="15.75" customHeight="1" x14ac:dyDescent="0.2">
      <c r="A196" s="24"/>
      <c r="B196" s="24"/>
      <c r="C196" s="24"/>
      <c r="D196" s="24"/>
      <c r="E196" s="24"/>
      <c r="F196" s="24"/>
      <c r="K196" s="3"/>
      <c r="L196" s="3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CM196" s="4"/>
      <c r="CN196" s="4"/>
      <c r="CO196" s="4"/>
      <c r="CP196" s="4"/>
      <c r="CQ196" s="4"/>
      <c r="CR196" s="4"/>
    </row>
    <row r="197" spans="1:96" ht="15.75" customHeight="1" x14ac:dyDescent="0.2">
      <c r="A197" s="24"/>
      <c r="B197" s="24"/>
      <c r="C197" s="24"/>
      <c r="D197" s="24"/>
      <c r="E197" s="24"/>
      <c r="F197" s="24"/>
      <c r="K197" s="3"/>
      <c r="L197" s="3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CM197" s="4"/>
      <c r="CN197" s="4"/>
      <c r="CO197" s="4"/>
      <c r="CP197" s="4"/>
      <c r="CQ197" s="4"/>
      <c r="CR197" s="4"/>
    </row>
    <row r="198" spans="1:96" ht="15.75" customHeight="1" x14ac:dyDescent="0.2">
      <c r="A198" s="24"/>
      <c r="B198" s="24"/>
      <c r="C198" s="24"/>
      <c r="D198" s="24"/>
      <c r="E198" s="24"/>
      <c r="F198" s="24"/>
      <c r="K198" s="3"/>
      <c r="L198" s="3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CM198" s="4"/>
      <c r="CN198" s="4"/>
      <c r="CO198" s="4"/>
      <c r="CP198" s="4"/>
      <c r="CQ198" s="4"/>
      <c r="CR198" s="4"/>
    </row>
    <row r="199" spans="1:96" ht="15.75" customHeight="1" x14ac:dyDescent="0.2">
      <c r="A199" s="24"/>
      <c r="B199" s="24"/>
      <c r="C199" s="24"/>
      <c r="D199" s="24"/>
      <c r="E199" s="24"/>
      <c r="F199" s="24"/>
      <c r="K199" s="3"/>
      <c r="L199" s="3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CM199" s="4"/>
      <c r="CN199" s="4"/>
      <c r="CO199" s="4"/>
      <c r="CP199" s="4"/>
      <c r="CQ199" s="4"/>
      <c r="CR199" s="4"/>
    </row>
    <row r="200" spans="1:96" ht="15.75" customHeight="1" x14ac:dyDescent="0.2">
      <c r="A200" s="24"/>
      <c r="B200" s="24"/>
      <c r="C200" s="24"/>
      <c r="D200" s="24"/>
      <c r="E200" s="24"/>
      <c r="F200" s="24"/>
      <c r="K200" s="3"/>
      <c r="L200" s="3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CM200" s="4"/>
      <c r="CN200" s="4"/>
      <c r="CO200" s="4"/>
      <c r="CP200" s="4"/>
      <c r="CQ200" s="4"/>
      <c r="CR200" s="4"/>
    </row>
    <row r="201" spans="1:96" ht="15.75" customHeight="1" x14ac:dyDescent="0.2">
      <c r="A201" s="24"/>
      <c r="B201" s="24"/>
      <c r="C201" s="24"/>
      <c r="D201" s="24"/>
      <c r="E201" s="24"/>
      <c r="F201" s="24"/>
      <c r="K201" s="3"/>
      <c r="L201" s="3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CM201" s="4"/>
      <c r="CN201" s="4"/>
      <c r="CO201" s="4"/>
      <c r="CP201" s="4"/>
      <c r="CQ201" s="4"/>
      <c r="CR201" s="4"/>
    </row>
    <row r="202" spans="1:96" ht="15.75" customHeight="1" x14ac:dyDescent="0.2">
      <c r="A202" s="24"/>
      <c r="B202" s="24"/>
      <c r="C202" s="24"/>
      <c r="D202" s="24"/>
      <c r="E202" s="24"/>
      <c r="F202" s="24"/>
      <c r="K202" s="3"/>
      <c r="L202" s="3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CM202" s="4"/>
      <c r="CN202" s="4"/>
      <c r="CO202" s="4"/>
      <c r="CP202" s="4"/>
      <c r="CQ202" s="4"/>
      <c r="CR202" s="4"/>
    </row>
    <row r="203" spans="1:96" ht="15.75" customHeight="1" x14ac:dyDescent="0.2">
      <c r="A203" s="24"/>
      <c r="B203" s="24"/>
      <c r="C203" s="24"/>
      <c r="D203" s="24"/>
      <c r="E203" s="24"/>
      <c r="F203" s="24"/>
      <c r="K203" s="3"/>
      <c r="L203" s="3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CM203" s="4"/>
      <c r="CN203" s="4"/>
      <c r="CO203" s="4"/>
      <c r="CP203" s="4"/>
      <c r="CQ203" s="4"/>
      <c r="CR203" s="4"/>
    </row>
    <row r="204" spans="1:96" ht="15.75" customHeight="1" x14ac:dyDescent="0.2">
      <c r="A204" s="24"/>
      <c r="B204" s="24"/>
      <c r="C204" s="24"/>
      <c r="D204" s="24"/>
      <c r="E204" s="24"/>
      <c r="F204" s="24"/>
      <c r="K204" s="3"/>
      <c r="L204" s="3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CM204" s="4"/>
      <c r="CN204" s="4"/>
      <c r="CO204" s="4"/>
      <c r="CP204" s="4"/>
      <c r="CQ204" s="4"/>
      <c r="CR204" s="4"/>
    </row>
    <row r="205" spans="1:96" ht="15.75" customHeight="1" x14ac:dyDescent="0.2">
      <c r="A205" s="24"/>
      <c r="B205" s="24"/>
      <c r="C205" s="24"/>
      <c r="D205" s="24"/>
      <c r="E205" s="24"/>
      <c r="F205" s="24"/>
      <c r="K205" s="3"/>
      <c r="L205" s="3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CM205" s="4"/>
      <c r="CN205" s="4"/>
      <c r="CO205" s="4"/>
      <c r="CP205" s="4"/>
      <c r="CQ205" s="4"/>
      <c r="CR205" s="4"/>
    </row>
    <row r="206" spans="1:96" ht="15.75" customHeight="1" x14ac:dyDescent="0.2">
      <c r="A206" s="24"/>
      <c r="B206" s="24"/>
      <c r="C206" s="24"/>
      <c r="D206" s="24"/>
      <c r="E206" s="24"/>
      <c r="F206" s="24"/>
      <c r="K206" s="3"/>
      <c r="L206" s="3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CM206" s="4"/>
      <c r="CN206" s="4"/>
      <c r="CO206" s="4"/>
      <c r="CP206" s="4"/>
      <c r="CQ206" s="4"/>
      <c r="CR206" s="4"/>
    </row>
    <row r="207" spans="1:96" ht="15.75" customHeight="1" x14ac:dyDescent="0.2">
      <c r="A207" s="24"/>
      <c r="B207" s="24"/>
      <c r="C207" s="24"/>
      <c r="D207" s="24"/>
      <c r="E207" s="24"/>
      <c r="F207" s="24"/>
      <c r="K207" s="3"/>
      <c r="L207" s="3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CM207" s="4"/>
      <c r="CN207" s="4"/>
      <c r="CO207" s="4"/>
      <c r="CP207" s="4"/>
      <c r="CQ207" s="4"/>
      <c r="CR207" s="4"/>
    </row>
    <row r="208" spans="1:96" ht="15.75" customHeight="1" x14ac:dyDescent="0.2">
      <c r="A208" s="24"/>
      <c r="B208" s="24"/>
      <c r="C208" s="24"/>
      <c r="D208" s="24"/>
      <c r="E208" s="24"/>
      <c r="F208" s="24"/>
      <c r="K208" s="3"/>
      <c r="L208" s="3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CM208" s="4"/>
      <c r="CN208" s="4"/>
      <c r="CO208" s="4"/>
      <c r="CP208" s="4"/>
      <c r="CQ208" s="4"/>
      <c r="CR208" s="4"/>
    </row>
    <row r="209" spans="1:96" ht="15.75" customHeight="1" x14ac:dyDescent="0.2">
      <c r="A209" s="24"/>
      <c r="B209" s="24"/>
      <c r="C209" s="24"/>
      <c r="D209" s="24"/>
      <c r="E209" s="24"/>
      <c r="F209" s="24"/>
      <c r="K209" s="3"/>
      <c r="L209" s="3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CM209" s="4"/>
      <c r="CN209" s="4"/>
      <c r="CO209" s="4"/>
      <c r="CP209" s="4"/>
      <c r="CQ209" s="4"/>
      <c r="CR209" s="4"/>
    </row>
    <row r="210" spans="1:96" ht="15.75" customHeight="1" x14ac:dyDescent="0.2">
      <c r="A210" s="24"/>
      <c r="B210" s="24"/>
      <c r="C210" s="24"/>
      <c r="D210" s="24"/>
      <c r="E210" s="24"/>
      <c r="F210" s="24"/>
      <c r="K210" s="3"/>
      <c r="L210" s="3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CM210" s="4"/>
      <c r="CN210" s="4"/>
      <c r="CO210" s="4"/>
      <c r="CP210" s="4"/>
      <c r="CQ210" s="4"/>
      <c r="CR210" s="4"/>
    </row>
    <row r="211" spans="1:96" ht="15.75" customHeight="1" x14ac:dyDescent="0.2">
      <c r="A211" s="24"/>
      <c r="B211" s="24"/>
      <c r="C211" s="24"/>
      <c r="D211" s="24"/>
      <c r="E211" s="24"/>
      <c r="F211" s="24"/>
      <c r="K211" s="3"/>
      <c r="L211" s="3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CM211" s="4"/>
      <c r="CN211" s="4"/>
      <c r="CO211" s="4"/>
      <c r="CP211" s="4"/>
      <c r="CQ211" s="4"/>
      <c r="CR211" s="4"/>
    </row>
    <row r="212" spans="1:96" ht="15.75" customHeight="1" x14ac:dyDescent="0.2">
      <c r="A212" s="24"/>
      <c r="B212" s="24"/>
      <c r="C212" s="24"/>
      <c r="D212" s="24"/>
      <c r="E212" s="24"/>
      <c r="F212" s="24"/>
      <c r="K212" s="3"/>
      <c r="L212" s="3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CM212" s="4"/>
      <c r="CN212" s="4"/>
      <c r="CO212" s="4"/>
      <c r="CP212" s="4"/>
      <c r="CQ212" s="4"/>
      <c r="CR212" s="4"/>
    </row>
    <row r="213" spans="1:96" ht="15.75" customHeight="1" x14ac:dyDescent="0.2">
      <c r="A213" s="24"/>
      <c r="B213" s="24"/>
      <c r="C213" s="24"/>
      <c r="D213" s="24"/>
      <c r="E213" s="24"/>
      <c r="F213" s="24"/>
      <c r="K213" s="3"/>
      <c r="L213" s="3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CM213" s="4"/>
      <c r="CN213" s="4"/>
      <c r="CO213" s="4"/>
      <c r="CP213" s="4"/>
      <c r="CQ213" s="4"/>
      <c r="CR213" s="4"/>
    </row>
    <row r="214" spans="1:96" ht="15.75" customHeight="1" x14ac:dyDescent="0.2">
      <c r="A214" s="24"/>
      <c r="B214" s="24"/>
      <c r="C214" s="24"/>
      <c r="D214" s="24"/>
      <c r="E214" s="24"/>
      <c r="F214" s="24"/>
      <c r="K214" s="3"/>
      <c r="L214" s="3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CM214" s="4"/>
      <c r="CN214" s="4"/>
      <c r="CO214" s="4"/>
      <c r="CP214" s="4"/>
      <c r="CQ214" s="4"/>
      <c r="CR214" s="4"/>
    </row>
    <row r="215" spans="1:96" ht="15.75" customHeight="1" x14ac:dyDescent="0.2">
      <c r="A215" s="24"/>
      <c r="B215" s="24"/>
      <c r="C215" s="24"/>
      <c r="D215" s="24"/>
      <c r="E215" s="24"/>
      <c r="F215" s="24"/>
      <c r="K215" s="3"/>
      <c r="L215" s="3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CM215" s="4"/>
      <c r="CN215" s="4"/>
      <c r="CO215" s="4"/>
      <c r="CP215" s="4"/>
      <c r="CQ215" s="4"/>
      <c r="CR215" s="4"/>
    </row>
    <row r="216" spans="1:96" ht="15.75" customHeight="1" x14ac:dyDescent="0.2">
      <c r="A216" s="24"/>
      <c r="B216" s="24"/>
      <c r="C216" s="24"/>
      <c r="D216" s="24"/>
      <c r="E216" s="24"/>
      <c r="F216" s="24"/>
      <c r="K216" s="3"/>
      <c r="L216" s="3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CM216" s="4"/>
      <c r="CN216" s="4"/>
      <c r="CO216" s="4"/>
      <c r="CP216" s="4"/>
      <c r="CQ216" s="4"/>
      <c r="CR216" s="4"/>
    </row>
    <row r="217" spans="1:96" ht="15.75" customHeight="1" x14ac:dyDescent="0.2">
      <c r="A217" s="24"/>
      <c r="B217" s="24"/>
      <c r="C217" s="24"/>
      <c r="D217" s="24"/>
      <c r="E217" s="24"/>
      <c r="F217" s="24"/>
      <c r="K217" s="3"/>
      <c r="L217" s="3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CM217" s="4"/>
      <c r="CN217" s="4"/>
      <c r="CO217" s="4"/>
      <c r="CP217" s="4"/>
      <c r="CQ217" s="4"/>
      <c r="CR217" s="4"/>
    </row>
    <row r="218" spans="1:96" ht="15.75" customHeight="1" x14ac:dyDescent="0.2">
      <c r="A218" s="24"/>
      <c r="B218" s="24"/>
      <c r="C218" s="24"/>
      <c r="D218" s="24"/>
      <c r="E218" s="24"/>
      <c r="F218" s="24"/>
      <c r="K218" s="3"/>
      <c r="L218" s="3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CM218" s="4"/>
      <c r="CN218" s="4"/>
      <c r="CO218" s="4"/>
      <c r="CP218" s="4"/>
      <c r="CQ218" s="4"/>
      <c r="CR218" s="4"/>
    </row>
    <row r="219" spans="1:96" ht="15.75" customHeight="1" x14ac:dyDescent="0.2">
      <c r="A219" s="24"/>
      <c r="B219" s="24"/>
      <c r="C219" s="24"/>
      <c r="D219" s="24"/>
      <c r="E219" s="24"/>
      <c r="F219" s="24"/>
      <c r="K219" s="3"/>
      <c r="L219" s="3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CM219" s="4"/>
      <c r="CN219" s="4"/>
      <c r="CO219" s="4"/>
      <c r="CP219" s="4"/>
      <c r="CQ219" s="4"/>
      <c r="CR219" s="4"/>
    </row>
    <row r="220" spans="1:96" ht="15.75" customHeight="1" x14ac:dyDescent="0.2">
      <c r="A220" s="24"/>
      <c r="B220" s="24"/>
      <c r="C220" s="24"/>
      <c r="D220" s="24"/>
      <c r="E220" s="24"/>
      <c r="F220" s="24"/>
      <c r="K220" s="3"/>
      <c r="L220" s="3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CM220" s="4"/>
      <c r="CN220" s="4"/>
      <c r="CO220" s="4"/>
      <c r="CP220" s="4"/>
      <c r="CQ220" s="4"/>
      <c r="CR220" s="4"/>
    </row>
    <row r="221" spans="1:96" ht="15.75" customHeight="1" x14ac:dyDescent="0.2">
      <c r="A221" s="24"/>
      <c r="B221" s="24"/>
      <c r="C221" s="24"/>
      <c r="D221" s="24"/>
      <c r="E221" s="24"/>
      <c r="F221" s="24"/>
      <c r="K221" s="3"/>
      <c r="L221" s="3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CM221" s="4"/>
      <c r="CN221" s="4"/>
      <c r="CO221" s="4"/>
      <c r="CP221" s="4"/>
      <c r="CQ221" s="4"/>
      <c r="CR221" s="4"/>
    </row>
    <row r="222" spans="1:96" ht="15.75" customHeight="1" x14ac:dyDescent="0.2">
      <c r="A222" s="24"/>
      <c r="B222" s="24"/>
      <c r="C222" s="24"/>
      <c r="D222" s="24"/>
      <c r="E222" s="24"/>
      <c r="F222" s="24"/>
      <c r="K222" s="3"/>
      <c r="L222" s="3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CM222" s="4"/>
      <c r="CN222" s="4"/>
      <c r="CO222" s="4"/>
      <c r="CP222" s="4"/>
      <c r="CQ222" s="4"/>
      <c r="CR222" s="4"/>
    </row>
    <row r="223" spans="1:96" ht="15.75" customHeight="1" x14ac:dyDescent="0.2">
      <c r="A223" s="24"/>
      <c r="B223" s="24"/>
      <c r="C223" s="24"/>
      <c r="D223" s="24"/>
      <c r="E223" s="24"/>
      <c r="F223" s="24"/>
      <c r="K223" s="3"/>
      <c r="L223" s="3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CM223" s="4"/>
      <c r="CN223" s="4"/>
      <c r="CO223" s="4"/>
      <c r="CP223" s="4"/>
      <c r="CQ223" s="4"/>
      <c r="CR223" s="4"/>
    </row>
    <row r="224" spans="1:96" ht="15.75" customHeight="1" x14ac:dyDescent="0.2">
      <c r="A224" s="24"/>
      <c r="B224" s="24"/>
      <c r="C224" s="24"/>
      <c r="D224" s="24"/>
      <c r="E224" s="24"/>
      <c r="F224" s="24"/>
      <c r="K224" s="3"/>
      <c r="L224" s="3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CM224" s="4"/>
      <c r="CN224" s="4"/>
      <c r="CO224" s="4"/>
      <c r="CP224" s="4"/>
      <c r="CQ224" s="4"/>
      <c r="CR224" s="4"/>
    </row>
    <row r="225" spans="1:96" ht="15.75" customHeight="1" x14ac:dyDescent="0.2">
      <c r="A225" s="24"/>
      <c r="B225" s="24"/>
      <c r="C225" s="24"/>
      <c r="D225" s="24"/>
      <c r="E225" s="24"/>
      <c r="F225" s="24"/>
      <c r="K225" s="3"/>
      <c r="L225" s="3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CM225" s="4"/>
      <c r="CN225" s="4"/>
      <c r="CO225" s="4"/>
      <c r="CP225" s="4"/>
      <c r="CQ225" s="4"/>
      <c r="CR225" s="4"/>
    </row>
    <row r="226" spans="1:96" ht="15.75" customHeight="1" x14ac:dyDescent="0.2">
      <c r="A226" s="24"/>
      <c r="B226" s="24"/>
      <c r="C226" s="24"/>
      <c r="D226" s="24"/>
      <c r="E226" s="24"/>
      <c r="F226" s="24"/>
      <c r="K226" s="3"/>
      <c r="L226" s="3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CM226" s="4"/>
      <c r="CN226" s="4"/>
      <c r="CO226" s="4"/>
      <c r="CP226" s="4"/>
      <c r="CQ226" s="4"/>
      <c r="CR226" s="4"/>
    </row>
    <row r="227" spans="1:96" ht="15.75" customHeight="1" x14ac:dyDescent="0.2">
      <c r="A227" s="24"/>
      <c r="B227" s="24"/>
      <c r="C227" s="24"/>
      <c r="D227" s="24"/>
      <c r="E227" s="24"/>
      <c r="F227" s="24"/>
      <c r="K227" s="3"/>
      <c r="L227" s="3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CM227" s="4"/>
      <c r="CN227" s="4"/>
      <c r="CO227" s="4"/>
      <c r="CP227" s="4"/>
      <c r="CQ227" s="4"/>
      <c r="CR227" s="4"/>
    </row>
    <row r="228" spans="1:96" ht="15.75" customHeight="1" x14ac:dyDescent="0.2">
      <c r="A228" s="24"/>
      <c r="B228" s="24"/>
      <c r="C228" s="24"/>
      <c r="D228" s="24"/>
      <c r="E228" s="24"/>
      <c r="F228" s="24"/>
      <c r="K228" s="3"/>
      <c r="L228" s="3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CM228" s="4"/>
      <c r="CN228" s="4"/>
      <c r="CO228" s="4"/>
      <c r="CP228" s="4"/>
      <c r="CQ228" s="4"/>
      <c r="CR228" s="4"/>
    </row>
    <row r="229" spans="1:96" ht="15.75" customHeight="1" x14ac:dyDescent="0.2">
      <c r="A229" s="24"/>
      <c r="B229" s="24"/>
      <c r="C229" s="24"/>
      <c r="D229" s="24"/>
      <c r="E229" s="24"/>
      <c r="F229" s="24"/>
      <c r="K229" s="3"/>
      <c r="L229" s="3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CM229" s="4"/>
      <c r="CN229" s="4"/>
      <c r="CO229" s="4"/>
      <c r="CP229" s="4"/>
      <c r="CQ229" s="4"/>
      <c r="CR229" s="4"/>
    </row>
    <row r="230" spans="1:96" ht="15.75" customHeight="1" x14ac:dyDescent="0.2">
      <c r="A230" s="24"/>
      <c r="B230" s="24"/>
      <c r="C230" s="24"/>
      <c r="D230" s="24"/>
      <c r="E230" s="24"/>
      <c r="F230" s="24"/>
      <c r="K230" s="3"/>
      <c r="L230" s="3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CM230" s="4"/>
      <c r="CN230" s="4"/>
      <c r="CO230" s="4"/>
      <c r="CP230" s="4"/>
      <c r="CQ230" s="4"/>
      <c r="CR230" s="4"/>
    </row>
    <row r="231" spans="1:96" ht="15.75" customHeight="1" x14ac:dyDescent="0.2">
      <c r="A231" s="24"/>
      <c r="B231" s="24"/>
      <c r="C231" s="24"/>
      <c r="D231" s="24"/>
      <c r="E231" s="24"/>
      <c r="F231" s="24"/>
      <c r="K231" s="3"/>
      <c r="L231" s="3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CM231" s="4"/>
      <c r="CN231" s="4"/>
      <c r="CO231" s="4"/>
      <c r="CP231" s="4"/>
      <c r="CQ231" s="4"/>
      <c r="CR231" s="4"/>
    </row>
    <row r="232" spans="1:96" ht="15.75" customHeight="1" x14ac:dyDescent="0.2">
      <c r="A232" s="24"/>
      <c r="B232" s="24"/>
      <c r="C232" s="24"/>
      <c r="D232" s="24"/>
      <c r="E232" s="24"/>
      <c r="F232" s="24"/>
      <c r="K232" s="3"/>
      <c r="L232" s="3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CM232" s="4"/>
      <c r="CN232" s="4"/>
      <c r="CO232" s="4"/>
      <c r="CP232" s="4"/>
      <c r="CQ232" s="4"/>
      <c r="CR232" s="4"/>
    </row>
    <row r="233" spans="1:96" ht="15.75" customHeight="1" x14ac:dyDescent="0.2">
      <c r="A233" s="24"/>
      <c r="B233" s="24"/>
      <c r="C233" s="24"/>
      <c r="D233" s="24"/>
      <c r="E233" s="24"/>
      <c r="F233" s="24"/>
      <c r="K233" s="3"/>
      <c r="L233" s="3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CM233" s="4"/>
      <c r="CN233" s="4"/>
      <c r="CO233" s="4"/>
      <c r="CP233" s="4"/>
      <c r="CQ233" s="4"/>
      <c r="CR233" s="4"/>
    </row>
    <row r="234" spans="1:96" ht="15.75" customHeight="1" x14ac:dyDescent="0.2">
      <c r="A234" s="24"/>
      <c r="B234" s="24"/>
      <c r="C234" s="24"/>
      <c r="D234" s="24"/>
      <c r="E234" s="24"/>
      <c r="F234" s="24"/>
      <c r="K234" s="3"/>
      <c r="L234" s="3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CM234" s="4"/>
      <c r="CN234" s="4"/>
      <c r="CO234" s="4"/>
      <c r="CP234" s="4"/>
      <c r="CQ234" s="4"/>
      <c r="CR234" s="4"/>
    </row>
    <row r="235" spans="1:96" ht="15.75" customHeight="1" x14ac:dyDescent="0.2">
      <c r="A235" s="24"/>
      <c r="B235" s="24"/>
      <c r="C235" s="24"/>
      <c r="D235" s="24"/>
      <c r="E235" s="24"/>
      <c r="F235" s="24"/>
      <c r="K235" s="3"/>
      <c r="L235" s="3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CM235" s="4"/>
      <c r="CN235" s="4"/>
      <c r="CO235" s="4"/>
      <c r="CP235" s="4"/>
      <c r="CQ235" s="4"/>
      <c r="CR235" s="4"/>
    </row>
    <row r="236" spans="1:96" ht="15.75" customHeight="1" x14ac:dyDescent="0.2">
      <c r="A236" s="24"/>
      <c r="B236" s="24"/>
      <c r="C236" s="24"/>
      <c r="D236" s="24"/>
      <c r="E236" s="24"/>
      <c r="F236" s="24"/>
      <c r="K236" s="3"/>
      <c r="L236" s="3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CM236" s="4"/>
      <c r="CN236" s="4"/>
      <c r="CO236" s="4"/>
      <c r="CP236" s="4"/>
      <c r="CQ236" s="4"/>
      <c r="CR236" s="4"/>
    </row>
    <row r="237" spans="1:96" ht="15.75" customHeight="1" x14ac:dyDescent="0.2">
      <c r="A237" s="24"/>
      <c r="B237" s="24"/>
      <c r="C237" s="24"/>
      <c r="D237" s="24"/>
      <c r="E237" s="24"/>
      <c r="F237" s="24"/>
      <c r="K237" s="3"/>
      <c r="L237" s="3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CM237" s="4"/>
      <c r="CN237" s="4"/>
      <c r="CO237" s="4"/>
      <c r="CP237" s="4"/>
      <c r="CQ237" s="4"/>
      <c r="CR237" s="4"/>
    </row>
    <row r="238" spans="1:96" ht="15.75" customHeight="1" x14ac:dyDescent="0.2">
      <c r="A238" s="24"/>
      <c r="B238" s="24"/>
      <c r="C238" s="24"/>
      <c r="D238" s="24"/>
      <c r="E238" s="24"/>
      <c r="F238" s="24"/>
      <c r="K238" s="3"/>
      <c r="L238" s="3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CM238" s="4"/>
      <c r="CN238" s="4"/>
      <c r="CO238" s="4"/>
      <c r="CP238" s="4"/>
      <c r="CQ238" s="4"/>
      <c r="CR238" s="4"/>
    </row>
    <row r="239" spans="1:96" ht="15.75" customHeight="1" x14ac:dyDescent="0.2">
      <c r="A239" s="24"/>
      <c r="B239" s="24"/>
      <c r="C239" s="24"/>
      <c r="D239" s="24"/>
      <c r="E239" s="24"/>
      <c r="F239" s="24"/>
      <c r="K239" s="3"/>
      <c r="L239" s="3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CM239" s="4"/>
      <c r="CN239" s="4"/>
      <c r="CO239" s="4"/>
      <c r="CP239" s="4"/>
      <c r="CQ239" s="4"/>
      <c r="CR239" s="4"/>
    </row>
    <row r="240" spans="1:96" ht="15.75" customHeight="1" x14ac:dyDescent="0.2">
      <c r="A240" s="24"/>
      <c r="B240" s="24"/>
      <c r="C240" s="24"/>
      <c r="D240" s="24"/>
      <c r="E240" s="24"/>
      <c r="F240" s="24"/>
      <c r="K240" s="3"/>
      <c r="L240" s="3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CM240" s="4"/>
      <c r="CN240" s="4"/>
      <c r="CO240" s="4"/>
      <c r="CP240" s="4"/>
      <c r="CQ240" s="4"/>
      <c r="CR240" s="4"/>
    </row>
    <row r="241" spans="1:96" ht="15.75" customHeight="1" x14ac:dyDescent="0.2">
      <c r="A241" s="24"/>
      <c r="B241" s="24"/>
      <c r="C241" s="24"/>
      <c r="D241" s="24"/>
      <c r="E241" s="24"/>
      <c r="F241" s="24"/>
      <c r="K241" s="3"/>
      <c r="L241" s="3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CM241" s="4"/>
      <c r="CN241" s="4"/>
      <c r="CO241" s="4"/>
      <c r="CP241" s="4"/>
      <c r="CQ241" s="4"/>
      <c r="CR241" s="4"/>
    </row>
    <row r="242" spans="1:96" ht="15.75" customHeight="1" x14ac:dyDescent="0.2">
      <c r="A242" s="24"/>
      <c r="B242" s="24"/>
      <c r="C242" s="24"/>
      <c r="D242" s="24"/>
      <c r="E242" s="24"/>
      <c r="F242" s="24"/>
      <c r="K242" s="3"/>
      <c r="L242" s="3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CM242" s="4"/>
      <c r="CN242" s="4"/>
      <c r="CO242" s="4"/>
      <c r="CP242" s="4"/>
      <c r="CQ242" s="4"/>
      <c r="CR242" s="4"/>
    </row>
    <row r="243" spans="1:96" ht="15.75" customHeight="1" x14ac:dyDescent="0.2">
      <c r="A243" s="24"/>
      <c r="B243" s="24"/>
      <c r="C243" s="24"/>
      <c r="D243" s="24"/>
      <c r="E243" s="24"/>
      <c r="F243" s="24"/>
      <c r="K243" s="3"/>
      <c r="L243" s="3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CM243" s="4"/>
      <c r="CN243" s="4"/>
      <c r="CO243" s="4"/>
      <c r="CP243" s="4"/>
      <c r="CQ243" s="4"/>
      <c r="CR243" s="4"/>
    </row>
    <row r="244" spans="1:96" ht="15.75" customHeight="1" x14ac:dyDescent="0.2">
      <c r="A244" s="24"/>
      <c r="B244" s="24"/>
      <c r="C244" s="24"/>
      <c r="D244" s="24"/>
      <c r="E244" s="24"/>
      <c r="F244" s="24"/>
      <c r="K244" s="3"/>
      <c r="L244" s="3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CM244" s="4"/>
      <c r="CN244" s="4"/>
      <c r="CO244" s="4"/>
      <c r="CP244" s="4"/>
      <c r="CQ244" s="4"/>
      <c r="CR244" s="4"/>
    </row>
    <row r="245" spans="1:96" ht="15.75" customHeight="1" x14ac:dyDescent="0.2">
      <c r="A245" s="24"/>
      <c r="B245" s="24"/>
      <c r="C245" s="24"/>
      <c r="D245" s="24"/>
      <c r="E245" s="24"/>
      <c r="F245" s="24"/>
      <c r="K245" s="3"/>
      <c r="L245" s="3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CM245" s="4"/>
      <c r="CN245" s="4"/>
      <c r="CO245" s="4"/>
      <c r="CP245" s="4"/>
      <c r="CQ245" s="4"/>
      <c r="CR245" s="4"/>
    </row>
    <row r="246" spans="1:96" ht="15.75" customHeight="1" x14ac:dyDescent="0.2">
      <c r="A246" s="24"/>
      <c r="B246" s="24"/>
      <c r="C246" s="24"/>
      <c r="D246" s="24"/>
      <c r="E246" s="24"/>
      <c r="F246" s="24"/>
      <c r="K246" s="3"/>
      <c r="L246" s="3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CM246" s="4"/>
      <c r="CN246" s="4"/>
      <c r="CO246" s="4"/>
      <c r="CP246" s="4"/>
      <c r="CQ246" s="4"/>
      <c r="CR246" s="4"/>
    </row>
    <row r="247" spans="1:96" ht="15.75" customHeight="1" x14ac:dyDescent="0.2">
      <c r="A247" s="24"/>
      <c r="B247" s="24"/>
      <c r="C247" s="24"/>
      <c r="D247" s="24"/>
      <c r="E247" s="24"/>
      <c r="F247" s="24"/>
      <c r="K247" s="3"/>
      <c r="L247" s="3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CM247" s="4"/>
      <c r="CN247" s="4"/>
      <c r="CO247" s="4"/>
      <c r="CP247" s="4"/>
      <c r="CQ247" s="4"/>
      <c r="CR247" s="4"/>
    </row>
    <row r="248" spans="1:96" ht="15.75" customHeight="1" x14ac:dyDescent="0.2">
      <c r="A248" s="24"/>
      <c r="B248" s="24"/>
      <c r="C248" s="24"/>
      <c r="D248" s="24"/>
      <c r="E248" s="24"/>
      <c r="F248" s="24"/>
      <c r="K248" s="3"/>
      <c r="L248" s="3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CM248" s="4"/>
      <c r="CN248" s="4"/>
      <c r="CO248" s="4"/>
      <c r="CP248" s="4"/>
      <c r="CQ248" s="4"/>
      <c r="CR248" s="4"/>
    </row>
    <row r="249" spans="1:96" ht="15.75" customHeight="1" x14ac:dyDescent="0.2">
      <c r="A249" s="24"/>
      <c r="B249" s="24"/>
      <c r="C249" s="24"/>
      <c r="D249" s="24"/>
      <c r="E249" s="24"/>
      <c r="F249" s="24"/>
      <c r="K249" s="3"/>
      <c r="L249" s="3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CM249" s="4"/>
      <c r="CN249" s="4"/>
      <c r="CO249" s="4"/>
      <c r="CP249" s="4"/>
      <c r="CQ249" s="4"/>
      <c r="CR249" s="4"/>
    </row>
    <row r="250" spans="1:96" ht="15.75" customHeight="1" x14ac:dyDescent="0.2">
      <c r="A250" s="24"/>
      <c r="B250" s="24"/>
      <c r="C250" s="24"/>
      <c r="D250" s="24"/>
      <c r="E250" s="24"/>
      <c r="F250" s="24"/>
      <c r="K250" s="3"/>
      <c r="L250" s="3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CM250" s="4"/>
      <c r="CN250" s="4"/>
      <c r="CO250" s="4"/>
      <c r="CP250" s="4"/>
      <c r="CQ250" s="4"/>
      <c r="CR250" s="4"/>
    </row>
    <row r="251" spans="1:96" ht="15.75" customHeight="1" x14ac:dyDescent="0.2">
      <c r="A251" s="24"/>
      <c r="B251" s="24"/>
      <c r="C251" s="24"/>
      <c r="D251" s="24"/>
      <c r="E251" s="24"/>
      <c r="F251" s="24"/>
      <c r="K251" s="3"/>
      <c r="L251" s="3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CM251" s="4"/>
      <c r="CN251" s="4"/>
      <c r="CO251" s="4"/>
      <c r="CP251" s="4"/>
      <c r="CQ251" s="4"/>
      <c r="CR251" s="4"/>
    </row>
    <row r="252" spans="1:96" ht="15.75" customHeight="1" x14ac:dyDescent="0.2">
      <c r="A252" s="24"/>
      <c r="B252" s="24"/>
      <c r="C252" s="24"/>
      <c r="D252" s="24"/>
      <c r="E252" s="24"/>
      <c r="F252" s="24"/>
      <c r="K252" s="3"/>
      <c r="L252" s="3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CM252" s="4"/>
      <c r="CN252" s="4"/>
      <c r="CO252" s="4"/>
      <c r="CP252" s="4"/>
      <c r="CQ252" s="4"/>
      <c r="CR252" s="4"/>
    </row>
    <row r="253" spans="1:96" ht="15.75" customHeight="1" x14ac:dyDescent="0.2">
      <c r="A253" s="24"/>
      <c r="B253" s="24"/>
      <c r="C253" s="24"/>
      <c r="D253" s="24"/>
      <c r="E253" s="24"/>
      <c r="F253" s="24"/>
      <c r="K253" s="3"/>
      <c r="L253" s="3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CM253" s="4"/>
      <c r="CN253" s="4"/>
      <c r="CO253" s="4"/>
      <c r="CP253" s="4"/>
      <c r="CQ253" s="4"/>
      <c r="CR253" s="4"/>
    </row>
    <row r="254" spans="1:96" ht="15.75" customHeight="1" x14ac:dyDescent="0.2">
      <c r="A254" s="24"/>
      <c r="B254" s="24"/>
      <c r="C254" s="24"/>
      <c r="D254" s="24"/>
      <c r="E254" s="24"/>
      <c r="F254" s="24"/>
      <c r="K254" s="3"/>
      <c r="L254" s="3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CM254" s="4"/>
      <c r="CN254" s="4"/>
      <c r="CO254" s="4"/>
      <c r="CP254" s="4"/>
      <c r="CQ254" s="4"/>
      <c r="CR254" s="4"/>
    </row>
    <row r="255" spans="1:96" ht="15.75" customHeight="1" x14ac:dyDescent="0.2">
      <c r="A255" s="24"/>
      <c r="B255" s="24"/>
      <c r="C255" s="24"/>
      <c r="D255" s="24"/>
      <c r="E255" s="24"/>
      <c r="F255" s="24"/>
      <c r="K255" s="3"/>
      <c r="L255" s="3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CM255" s="4"/>
      <c r="CN255" s="4"/>
      <c r="CO255" s="4"/>
      <c r="CP255" s="4"/>
      <c r="CQ255" s="4"/>
      <c r="CR255" s="4"/>
    </row>
    <row r="256" spans="1:96" ht="15.75" customHeight="1" x14ac:dyDescent="0.2">
      <c r="A256" s="24"/>
      <c r="B256" s="24"/>
      <c r="C256" s="24"/>
      <c r="D256" s="24"/>
      <c r="E256" s="24"/>
      <c r="F256" s="24"/>
      <c r="K256" s="3"/>
      <c r="L256" s="3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CM256" s="4"/>
      <c r="CN256" s="4"/>
      <c r="CO256" s="4"/>
      <c r="CP256" s="4"/>
      <c r="CQ256" s="4"/>
      <c r="CR256" s="4"/>
    </row>
    <row r="257" spans="1:96" ht="15.75" customHeight="1" x14ac:dyDescent="0.2">
      <c r="A257" s="24"/>
      <c r="B257" s="24"/>
      <c r="C257" s="24"/>
      <c r="D257" s="24"/>
      <c r="E257" s="24"/>
      <c r="F257" s="24"/>
      <c r="K257" s="3"/>
      <c r="L257" s="3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CM257" s="4"/>
      <c r="CN257" s="4"/>
      <c r="CO257" s="4"/>
      <c r="CP257" s="4"/>
      <c r="CQ257" s="4"/>
      <c r="CR257" s="4"/>
    </row>
    <row r="258" spans="1:96" ht="15.75" customHeight="1" x14ac:dyDescent="0.2">
      <c r="A258" s="24"/>
      <c r="B258" s="24"/>
      <c r="C258" s="24"/>
      <c r="D258" s="24"/>
      <c r="E258" s="24"/>
      <c r="F258" s="24"/>
      <c r="K258" s="3"/>
      <c r="L258" s="3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CM258" s="4"/>
      <c r="CN258" s="4"/>
      <c r="CO258" s="4"/>
      <c r="CP258" s="4"/>
      <c r="CQ258" s="4"/>
      <c r="CR258" s="4"/>
    </row>
    <row r="259" spans="1:96" ht="15.75" customHeight="1" x14ac:dyDescent="0.2">
      <c r="A259" s="24"/>
      <c r="B259" s="24"/>
      <c r="C259" s="24"/>
      <c r="D259" s="24"/>
      <c r="E259" s="24"/>
      <c r="F259" s="24"/>
      <c r="K259" s="3"/>
      <c r="L259" s="3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CM259" s="4"/>
      <c r="CN259" s="4"/>
      <c r="CO259" s="4"/>
      <c r="CP259" s="4"/>
      <c r="CQ259" s="4"/>
      <c r="CR259" s="4"/>
    </row>
    <row r="260" spans="1:96" ht="15.75" customHeight="1" x14ac:dyDescent="0.2">
      <c r="A260" s="24"/>
      <c r="B260" s="24"/>
      <c r="C260" s="24"/>
      <c r="D260" s="24"/>
      <c r="E260" s="24"/>
      <c r="F260" s="24"/>
      <c r="K260" s="3"/>
      <c r="L260" s="3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CM260" s="4"/>
      <c r="CN260" s="4"/>
      <c r="CO260" s="4"/>
      <c r="CP260" s="4"/>
      <c r="CQ260" s="4"/>
      <c r="CR260" s="4"/>
    </row>
    <row r="261" spans="1:96" ht="15.75" customHeight="1" x14ac:dyDescent="0.2">
      <c r="A261" s="24"/>
      <c r="B261" s="24"/>
      <c r="C261" s="24"/>
      <c r="D261" s="24"/>
      <c r="E261" s="24"/>
      <c r="F261" s="24"/>
      <c r="K261" s="3"/>
      <c r="L261" s="3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CM261" s="4"/>
      <c r="CN261" s="4"/>
      <c r="CO261" s="4"/>
      <c r="CP261" s="4"/>
      <c r="CQ261" s="4"/>
      <c r="CR261" s="4"/>
    </row>
    <row r="262" spans="1:96" ht="15.75" customHeight="1" x14ac:dyDescent="0.2">
      <c r="A262" s="24"/>
      <c r="B262" s="24"/>
      <c r="C262" s="24"/>
      <c r="D262" s="24"/>
      <c r="E262" s="24"/>
      <c r="F262" s="24"/>
      <c r="K262" s="3"/>
      <c r="L262" s="3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CM262" s="4"/>
      <c r="CN262" s="4"/>
      <c r="CO262" s="4"/>
      <c r="CP262" s="4"/>
      <c r="CQ262" s="4"/>
      <c r="CR262" s="4"/>
    </row>
    <row r="263" spans="1:96" ht="15.75" customHeight="1" x14ac:dyDescent="0.2">
      <c r="A263" s="24"/>
      <c r="B263" s="24"/>
      <c r="C263" s="24"/>
      <c r="D263" s="24"/>
      <c r="E263" s="24"/>
      <c r="F263" s="24"/>
      <c r="K263" s="3"/>
      <c r="L263" s="3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CM263" s="4"/>
      <c r="CN263" s="4"/>
      <c r="CO263" s="4"/>
      <c r="CP263" s="4"/>
      <c r="CQ263" s="4"/>
      <c r="CR263" s="4"/>
    </row>
    <row r="264" spans="1:96" ht="15.75" customHeight="1" x14ac:dyDescent="0.2">
      <c r="A264" s="24"/>
      <c r="B264" s="24"/>
      <c r="C264" s="24"/>
      <c r="D264" s="24"/>
      <c r="E264" s="24"/>
      <c r="F264" s="24"/>
      <c r="K264" s="3"/>
      <c r="L264" s="3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CM264" s="4"/>
      <c r="CN264" s="4"/>
      <c r="CO264" s="4"/>
      <c r="CP264" s="4"/>
      <c r="CQ264" s="4"/>
      <c r="CR264" s="4"/>
    </row>
    <row r="265" spans="1:96" ht="15.75" customHeight="1" x14ac:dyDescent="0.2">
      <c r="A265" s="24"/>
      <c r="B265" s="24"/>
      <c r="C265" s="24"/>
      <c r="D265" s="24"/>
      <c r="E265" s="24"/>
      <c r="F265" s="24"/>
      <c r="K265" s="3"/>
      <c r="L265" s="3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CM265" s="4"/>
      <c r="CN265" s="4"/>
      <c r="CO265" s="4"/>
      <c r="CP265" s="4"/>
      <c r="CQ265" s="4"/>
      <c r="CR265" s="4"/>
    </row>
    <row r="266" spans="1:96" ht="15.75" customHeight="1" x14ac:dyDescent="0.2">
      <c r="A266" s="24"/>
      <c r="B266" s="24"/>
      <c r="C266" s="24"/>
      <c r="D266" s="24"/>
      <c r="E266" s="24"/>
      <c r="F266" s="24"/>
      <c r="K266" s="3"/>
      <c r="L266" s="3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CM266" s="4"/>
      <c r="CN266" s="4"/>
      <c r="CO266" s="4"/>
      <c r="CP266" s="4"/>
      <c r="CQ266" s="4"/>
      <c r="CR266" s="4"/>
    </row>
    <row r="267" spans="1:96" ht="15.75" customHeight="1" x14ac:dyDescent="0.2">
      <c r="A267" s="24"/>
      <c r="B267" s="24"/>
      <c r="C267" s="24"/>
      <c r="D267" s="24"/>
      <c r="E267" s="24"/>
      <c r="F267" s="24"/>
      <c r="K267" s="3"/>
      <c r="L267" s="3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CM267" s="4"/>
      <c r="CN267" s="4"/>
      <c r="CO267" s="4"/>
      <c r="CP267" s="4"/>
      <c r="CQ267" s="4"/>
      <c r="CR267" s="4"/>
    </row>
    <row r="268" spans="1:96" ht="15.75" customHeight="1" x14ac:dyDescent="0.2">
      <c r="A268" s="24"/>
      <c r="B268" s="24"/>
      <c r="C268" s="24"/>
      <c r="D268" s="24"/>
      <c r="E268" s="24"/>
      <c r="F268" s="24"/>
      <c r="K268" s="3"/>
      <c r="L268" s="3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CM268" s="4"/>
      <c r="CN268" s="4"/>
      <c r="CO268" s="4"/>
      <c r="CP268" s="4"/>
      <c r="CQ268" s="4"/>
      <c r="CR268" s="4"/>
    </row>
    <row r="269" spans="1:96" ht="15.75" customHeight="1" x14ac:dyDescent="0.2">
      <c r="A269" s="24"/>
      <c r="B269" s="24"/>
      <c r="C269" s="24"/>
      <c r="D269" s="24"/>
      <c r="E269" s="24"/>
      <c r="F269" s="24"/>
      <c r="K269" s="3"/>
      <c r="L269" s="3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CM269" s="4"/>
      <c r="CN269" s="4"/>
      <c r="CO269" s="4"/>
      <c r="CP269" s="4"/>
      <c r="CQ269" s="4"/>
      <c r="CR269" s="4"/>
    </row>
    <row r="270" spans="1:96" ht="15.75" customHeight="1" x14ac:dyDescent="0.2">
      <c r="A270" s="24"/>
      <c r="B270" s="24"/>
      <c r="C270" s="24"/>
      <c r="D270" s="24"/>
      <c r="E270" s="24"/>
      <c r="F270" s="24"/>
      <c r="K270" s="3"/>
      <c r="L270" s="3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CM270" s="4"/>
      <c r="CN270" s="4"/>
      <c r="CO270" s="4"/>
      <c r="CP270" s="4"/>
      <c r="CQ270" s="4"/>
      <c r="CR270" s="4"/>
    </row>
    <row r="271" spans="1:96" ht="15.75" customHeight="1" x14ac:dyDescent="0.2">
      <c r="A271" s="24"/>
      <c r="B271" s="24"/>
      <c r="C271" s="24"/>
      <c r="D271" s="24"/>
      <c r="E271" s="24"/>
      <c r="F271" s="24"/>
      <c r="K271" s="3"/>
      <c r="L271" s="3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CM271" s="4"/>
      <c r="CN271" s="4"/>
      <c r="CO271" s="4"/>
      <c r="CP271" s="4"/>
      <c r="CQ271" s="4"/>
      <c r="CR271" s="4"/>
    </row>
    <row r="272" spans="1:96" ht="15.75" customHeight="1" x14ac:dyDescent="0.2">
      <c r="A272" s="24"/>
      <c r="B272" s="24"/>
      <c r="C272" s="24"/>
      <c r="D272" s="24"/>
      <c r="E272" s="24"/>
      <c r="F272" s="24"/>
      <c r="K272" s="3"/>
      <c r="L272" s="3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CM272" s="4"/>
      <c r="CN272" s="4"/>
      <c r="CO272" s="4"/>
      <c r="CP272" s="4"/>
      <c r="CQ272" s="4"/>
      <c r="CR272" s="4"/>
    </row>
    <row r="273" spans="1:96" ht="15.75" customHeight="1" x14ac:dyDescent="0.2">
      <c r="A273" s="24"/>
      <c r="B273" s="24"/>
      <c r="C273" s="24"/>
      <c r="D273" s="24"/>
      <c r="E273" s="24"/>
      <c r="F273" s="24"/>
      <c r="K273" s="3"/>
      <c r="L273" s="3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CM273" s="4"/>
      <c r="CN273" s="4"/>
      <c r="CO273" s="4"/>
      <c r="CP273" s="4"/>
      <c r="CQ273" s="4"/>
      <c r="CR273" s="4"/>
    </row>
    <row r="274" spans="1:96" ht="15.75" customHeight="1" x14ac:dyDescent="0.2">
      <c r="A274" s="24"/>
      <c r="B274" s="24"/>
      <c r="C274" s="24"/>
      <c r="D274" s="24"/>
      <c r="E274" s="24"/>
      <c r="F274" s="24"/>
      <c r="K274" s="3"/>
      <c r="L274" s="3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CM274" s="4"/>
      <c r="CN274" s="4"/>
      <c r="CO274" s="4"/>
      <c r="CP274" s="4"/>
      <c r="CQ274" s="4"/>
      <c r="CR274" s="4"/>
    </row>
    <row r="275" spans="1:96" ht="15.75" customHeight="1" x14ac:dyDescent="0.2">
      <c r="A275" s="24"/>
      <c r="B275" s="24"/>
      <c r="C275" s="24"/>
      <c r="D275" s="24"/>
      <c r="E275" s="24"/>
      <c r="F275" s="24"/>
      <c r="K275" s="3"/>
      <c r="L275" s="3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CM275" s="4"/>
      <c r="CN275" s="4"/>
      <c r="CO275" s="4"/>
      <c r="CP275" s="4"/>
      <c r="CQ275" s="4"/>
      <c r="CR275" s="4"/>
    </row>
    <row r="276" spans="1:96" ht="15.75" customHeight="1" x14ac:dyDescent="0.2">
      <c r="A276" s="24"/>
      <c r="B276" s="24"/>
      <c r="C276" s="24"/>
      <c r="D276" s="24"/>
      <c r="E276" s="24"/>
      <c r="F276" s="24"/>
      <c r="K276" s="3"/>
      <c r="L276" s="3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CM276" s="4"/>
      <c r="CN276" s="4"/>
      <c r="CO276" s="4"/>
      <c r="CP276" s="4"/>
      <c r="CQ276" s="4"/>
      <c r="CR276" s="4"/>
    </row>
    <row r="277" spans="1:96" ht="15.75" customHeight="1" x14ac:dyDescent="0.2">
      <c r="A277" s="24"/>
      <c r="B277" s="24"/>
      <c r="C277" s="24"/>
      <c r="D277" s="24"/>
      <c r="E277" s="24"/>
      <c r="F277" s="24"/>
      <c r="K277" s="3"/>
      <c r="L277" s="3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CM277" s="4"/>
      <c r="CN277" s="4"/>
      <c r="CO277" s="4"/>
      <c r="CP277" s="4"/>
      <c r="CQ277" s="4"/>
      <c r="CR277" s="4"/>
    </row>
    <row r="278" spans="1:96" ht="15.75" customHeight="1" x14ac:dyDescent="0.2">
      <c r="A278" s="24"/>
      <c r="B278" s="24"/>
      <c r="C278" s="24"/>
      <c r="D278" s="24"/>
      <c r="E278" s="24"/>
      <c r="F278" s="24"/>
      <c r="K278" s="3"/>
      <c r="L278" s="3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CM278" s="4"/>
      <c r="CN278" s="4"/>
      <c r="CO278" s="4"/>
      <c r="CP278" s="4"/>
      <c r="CQ278" s="4"/>
      <c r="CR278" s="4"/>
    </row>
    <row r="279" spans="1:96" ht="15.75" customHeight="1" x14ac:dyDescent="0.2">
      <c r="A279" s="24"/>
      <c r="B279" s="24"/>
      <c r="C279" s="24"/>
      <c r="D279" s="24"/>
      <c r="E279" s="24"/>
      <c r="F279" s="24"/>
      <c r="K279" s="3"/>
      <c r="L279" s="3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CM279" s="4"/>
      <c r="CN279" s="4"/>
      <c r="CO279" s="4"/>
      <c r="CP279" s="4"/>
      <c r="CQ279" s="4"/>
      <c r="CR279" s="4"/>
    </row>
    <row r="280" spans="1:96" ht="15.75" customHeight="1" x14ac:dyDescent="0.2">
      <c r="A280" s="24"/>
      <c r="B280" s="24"/>
      <c r="C280" s="24"/>
      <c r="D280" s="24"/>
      <c r="E280" s="24"/>
      <c r="F280" s="24"/>
      <c r="K280" s="3"/>
      <c r="L280" s="3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CM280" s="4"/>
      <c r="CN280" s="4"/>
      <c r="CO280" s="4"/>
      <c r="CP280" s="4"/>
      <c r="CQ280" s="4"/>
      <c r="CR280" s="4"/>
    </row>
    <row r="281" spans="1:96" ht="15.75" customHeight="1" x14ac:dyDescent="0.2">
      <c r="A281" s="24"/>
      <c r="B281" s="24"/>
      <c r="C281" s="24"/>
      <c r="D281" s="24"/>
      <c r="E281" s="24"/>
      <c r="F281" s="24"/>
      <c r="K281" s="3"/>
      <c r="L281" s="3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CM281" s="4"/>
      <c r="CN281" s="4"/>
      <c r="CO281" s="4"/>
      <c r="CP281" s="4"/>
      <c r="CQ281" s="4"/>
      <c r="CR281" s="4"/>
    </row>
    <row r="282" spans="1:96" ht="15.75" customHeight="1" x14ac:dyDescent="0.2">
      <c r="A282" s="24"/>
      <c r="B282" s="24"/>
      <c r="C282" s="24"/>
      <c r="D282" s="24"/>
      <c r="E282" s="24"/>
      <c r="F282" s="24"/>
      <c r="K282" s="3"/>
      <c r="L282" s="3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CM282" s="4"/>
      <c r="CN282" s="4"/>
      <c r="CO282" s="4"/>
      <c r="CP282" s="4"/>
      <c r="CQ282" s="4"/>
      <c r="CR282" s="4"/>
    </row>
    <row r="283" spans="1:96" ht="15.75" customHeight="1" x14ac:dyDescent="0.2">
      <c r="A283" s="24"/>
      <c r="B283" s="24"/>
      <c r="C283" s="24"/>
      <c r="D283" s="24"/>
      <c r="E283" s="24"/>
      <c r="F283" s="24"/>
      <c r="K283" s="3"/>
      <c r="L283" s="3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CM283" s="4"/>
      <c r="CN283" s="4"/>
      <c r="CO283" s="4"/>
      <c r="CP283" s="4"/>
      <c r="CQ283" s="4"/>
      <c r="CR283" s="4"/>
    </row>
    <row r="284" spans="1:96" ht="15.75" customHeight="1" x14ac:dyDescent="0.2">
      <c r="A284" s="24"/>
      <c r="B284" s="24"/>
      <c r="C284" s="24"/>
      <c r="D284" s="24"/>
      <c r="E284" s="24"/>
      <c r="F284" s="24"/>
      <c r="K284" s="3"/>
      <c r="L284" s="3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CM284" s="4"/>
      <c r="CN284" s="4"/>
      <c r="CO284" s="4"/>
      <c r="CP284" s="4"/>
      <c r="CQ284" s="4"/>
      <c r="CR284" s="4"/>
    </row>
    <row r="285" spans="1:96" ht="15.75" customHeight="1" x14ac:dyDescent="0.2">
      <c r="A285" s="24"/>
      <c r="B285" s="24"/>
      <c r="C285" s="24"/>
      <c r="D285" s="24"/>
      <c r="E285" s="24"/>
      <c r="F285" s="24"/>
      <c r="K285" s="3"/>
      <c r="L285" s="3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CM285" s="4"/>
      <c r="CN285" s="4"/>
      <c r="CO285" s="4"/>
      <c r="CP285" s="4"/>
      <c r="CQ285" s="4"/>
      <c r="CR285" s="4"/>
    </row>
    <row r="286" spans="1:96" ht="15.75" customHeight="1" x14ac:dyDescent="0.2">
      <c r="A286" s="24"/>
      <c r="B286" s="24"/>
      <c r="C286" s="24"/>
      <c r="D286" s="24"/>
      <c r="E286" s="24"/>
      <c r="F286" s="24"/>
      <c r="K286" s="3"/>
      <c r="L286" s="3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CM286" s="4"/>
      <c r="CN286" s="4"/>
      <c r="CO286" s="4"/>
      <c r="CP286" s="4"/>
      <c r="CQ286" s="4"/>
      <c r="CR286" s="4"/>
    </row>
    <row r="287" spans="1:96" ht="15.75" customHeight="1" x14ac:dyDescent="0.2">
      <c r="A287" s="24"/>
      <c r="B287" s="24"/>
      <c r="C287" s="24"/>
      <c r="D287" s="24"/>
      <c r="E287" s="24"/>
      <c r="F287" s="24"/>
      <c r="K287" s="3"/>
      <c r="L287" s="3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CM287" s="4"/>
      <c r="CN287" s="4"/>
      <c r="CO287" s="4"/>
      <c r="CP287" s="4"/>
      <c r="CQ287" s="4"/>
      <c r="CR287" s="4"/>
    </row>
    <row r="288" spans="1:96" ht="15.75" customHeight="1" x14ac:dyDescent="0.2">
      <c r="A288" s="24"/>
      <c r="B288" s="24"/>
      <c r="C288" s="24"/>
      <c r="D288" s="24"/>
      <c r="E288" s="24"/>
      <c r="F288" s="24"/>
      <c r="K288" s="3"/>
      <c r="L288" s="3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CM288" s="4"/>
      <c r="CN288" s="4"/>
      <c r="CO288" s="4"/>
      <c r="CP288" s="4"/>
      <c r="CQ288" s="4"/>
      <c r="CR288" s="4"/>
    </row>
    <row r="289" spans="1:96" ht="15.75" customHeight="1" x14ac:dyDescent="0.2">
      <c r="A289" s="24"/>
      <c r="B289" s="24"/>
      <c r="C289" s="24"/>
      <c r="D289" s="24"/>
      <c r="E289" s="24"/>
      <c r="F289" s="24"/>
      <c r="K289" s="3"/>
      <c r="L289" s="3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CM289" s="4"/>
      <c r="CN289" s="4"/>
      <c r="CO289" s="4"/>
      <c r="CP289" s="4"/>
      <c r="CQ289" s="4"/>
      <c r="CR289" s="4"/>
    </row>
    <row r="290" spans="1:96" ht="15.75" customHeight="1" x14ac:dyDescent="0.2">
      <c r="A290" s="24"/>
      <c r="B290" s="24"/>
      <c r="C290" s="24"/>
      <c r="D290" s="24"/>
      <c r="E290" s="24"/>
      <c r="F290" s="24"/>
      <c r="K290" s="3"/>
      <c r="L290" s="3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CM290" s="4"/>
      <c r="CN290" s="4"/>
      <c r="CO290" s="4"/>
      <c r="CP290" s="4"/>
      <c r="CQ290" s="4"/>
      <c r="CR290" s="4"/>
    </row>
    <row r="291" spans="1:96" ht="15.75" customHeight="1" x14ac:dyDescent="0.2">
      <c r="A291" s="24"/>
      <c r="B291" s="24"/>
      <c r="C291" s="24"/>
      <c r="D291" s="24"/>
      <c r="E291" s="24"/>
      <c r="F291" s="24"/>
      <c r="K291" s="3"/>
      <c r="L291" s="3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CM291" s="4"/>
      <c r="CN291" s="4"/>
      <c r="CO291" s="4"/>
      <c r="CP291" s="4"/>
      <c r="CQ291" s="4"/>
      <c r="CR291" s="4"/>
    </row>
    <row r="292" spans="1:96" ht="15.75" customHeight="1" x14ac:dyDescent="0.2">
      <c r="A292" s="24"/>
      <c r="B292" s="24"/>
      <c r="C292" s="24"/>
      <c r="D292" s="24"/>
      <c r="E292" s="24"/>
      <c r="F292" s="24"/>
      <c r="K292" s="3"/>
      <c r="L292" s="3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CM292" s="4"/>
      <c r="CN292" s="4"/>
      <c r="CO292" s="4"/>
      <c r="CP292" s="4"/>
      <c r="CQ292" s="4"/>
      <c r="CR292" s="4"/>
    </row>
    <row r="293" spans="1:96" ht="15.75" customHeight="1" x14ac:dyDescent="0.2">
      <c r="A293" s="24"/>
      <c r="B293" s="24"/>
      <c r="C293" s="24"/>
      <c r="D293" s="24"/>
      <c r="E293" s="24"/>
      <c r="F293" s="24"/>
      <c r="K293" s="3"/>
      <c r="L293" s="3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CM293" s="4"/>
      <c r="CN293" s="4"/>
      <c r="CO293" s="4"/>
      <c r="CP293" s="4"/>
      <c r="CQ293" s="4"/>
      <c r="CR293" s="4"/>
    </row>
    <row r="294" spans="1:96" ht="15.75" customHeight="1" x14ac:dyDescent="0.2">
      <c r="A294" s="24"/>
      <c r="B294" s="24"/>
      <c r="C294" s="24"/>
      <c r="D294" s="24"/>
      <c r="E294" s="24"/>
      <c r="F294" s="24"/>
      <c r="K294" s="3"/>
      <c r="L294" s="3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CM294" s="4"/>
      <c r="CN294" s="4"/>
      <c r="CO294" s="4"/>
      <c r="CP294" s="4"/>
      <c r="CQ294" s="4"/>
      <c r="CR294" s="4"/>
    </row>
    <row r="295" spans="1:96" ht="15.75" customHeight="1" x14ac:dyDescent="0.2">
      <c r="A295" s="24"/>
      <c r="B295" s="24"/>
      <c r="C295" s="24"/>
      <c r="D295" s="24"/>
      <c r="E295" s="24"/>
      <c r="F295" s="24"/>
      <c r="K295" s="3"/>
      <c r="L295" s="3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CM295" s="4"/>
      <c r="CN295" s="4"/>
      <c r="CO295" s="4"/>
      <c r="CP295" s="4"/>
      <c r="CQ295" s="4"/>
      <c r="CR295" s="4"/>
    </row>
    <row r="296" spans="1:96" ht="15.75" customHeight="1" x14ac:dyDescent="0.2">
      <c r="A296" s="24"/>
      <c r="B296" s="24"/>
      <c r="C296" s="24"/>
      <c r="D296" s="24"/>
      <c r="E296" s="24"/>
      <c r="F296" s="24"/>
      <c r="K296" s="3"/>
      <c r="L296" s="3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CM296" s="4"/>
      <c r="CN296" s="4"/>
      <c r="CO296" s="4"/>
      <c r="CP296" s="4"/>
      <c r="CQ296" s="4"/>
      <c r="CR296" s="4"/>
    </row>
    <row r="297" spans="1:96" ht="15.75" customHeight="1" x14ac:dyDescent="0.2">
      <c r="A297" s="24"/>
      <c r="B297" s="24"/>
      <c r="C297" s="24"/>
      <c r="D297" s="24"/>
      <c r="E297" s="24"/>
      <c r="F297" s="24"/>
      <c r="K297" s="3"/>
      <c r="L297" s="3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CM297" s="4"/>
      <c r="CN297" s="4"/>
      <c r="CO297" s="4"/>
      <c r="CP297" s="4"/>
      <c r="CQ297" s="4"/>
      <c r="CR297" s="4"/>
    </row>
    <row r="298" spans="1:96" ht="15.75" customHeight="1" x14ac:dyDescent="0.2">
      <c r="A298" s="24"/>
      <c r="B298" s="24"/>
      <c r="C298" s="24"/>
      <c r="D298" s="24"/>
      <c r="E298" s="24"/>
      <c r="F298" s="24"/>
      <c r="K298" s="3"/>
      <c r="L298" s="3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CM298" s="4"/>
      <c r="CN298" s="4"/>
      <c r="CO298" s="4"/>
      <c r="CP298" s="4"/>
      <c r="CQ298" s="4"/>
      <c r="CR298" s="4"/>
    </row>
    <row r="299" spans="1:96" ht="15.75" customHeight="1" x14ac:dyDescent="0.2">
      <c r="A299" s="24"/>
      <c r="B299" s="24"/>
      <c r="C299" s="24"/>
      <c r="D299" s="24"/>
      <c r="E299" s="24"/>
      <c r="F299" s="24"/>
      <c r="K299" s="3"/>
      <c r="L299" s="3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CM299" s="4"/>
      <c r="CN299" s="4"/>
      <c r="CO299" s="4"/>
      <c r="CP299" s="4"/>
      <c r="CQ299" s="4"/>
      <c r="CR299" s="4"/>
    </row>
    <row r="300" spans="1:96" ht="15.75" customHeight="1" x14ac:dyDescent="0.2">
      <c r="A300" s="24"/>
      <c r="B300" s="24"/>
      <c r="C300" s="24"/>
      <c r="D300" s="24"/>
      <c r="E300" s="24"/>
      <c r="F300" s="24"/>
      <c r="K300" s="3"/>
      <c r="L300" s="3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CM300" s="4"/>
      <c r="CN300" s="4"/>
      <c r="CO300" s="4"/>
      <c r="CP300" s="4"/>
      <c r="CQ300" s="4"/>
      <c r="CR300" s="4"/>
    </row>
    <row r="301" spans="1:96" ht="15.75" customHeight="1" x14ac:dyDescent="0.2">
      <c r="A301" s="24"/>
      <c r="B301" s="24"/>
      <c r="C301" s="24"/>
      <c r="D301" s="24"/>
      <c r="E301" s="24"/>
      <c r="F301" s="24"/>
      <c r="K301" s="3"/>
      <c r="L301" s="3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CM301" s="4"/>
      <c r="CN301" s="4"/>
      <c r="CO301" s="4"/>
      <c r="CP301" s="4"/>
      <c r="CQ301" s="4"/>
      <c r="CR301" s="4"/>
    </row>
    <row r="302" spans="1:96" ht="15.75" customHeight="1" x14ac:dyDescent="0.2">
      <c r="A302" s="24"/>
      <c r="B302" s="24"/>
      <c r="C302" s="24"/>
      <c r="D302" s="24"/>
      <c r="E302" s="24"/>
      <c r="F302" s="24"/>
      <c r="K302" s="3"/>
      <c r="L302" s="3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CM302" s="4"/>
      <c r="CN302" s="4"/>
      <c r="CO302" s="4"/>
      <c r="CP302" s="4"/>
      <c r="CQ302" s="4"/>
      <c r="CR302" s="4"/>
    </row>
    <row r="303" spans="1:96" ht="15.75" customHeight="1" x14ac:dyDescent="0.2">
      <c r="A303" s="24"/>
      <c r="B303" s="24"/>
      <c r="C303" s="24"/>
      <c r="D303" s="24"/>
      <c r="E303" s="24"/>
      <c r="F303" s="24"/>
      <c r="K303" s="3"/>
      <c r="L303" s="3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CM303" s="4"/>
      <c r="CN303" s="4"/>
      <c r="CO303" s="4"/>
      <c r="CP303" s="4"/>
      <c r="CQ303" s="4"/>
      <c r="CR303" s="4"/>
    </row>
    <row r="304" spans="1:96" ht="15.75" customHeight="1" x14ac:dyDescent="0.2">
      <c r="A304" s="24"/>
      <c r="B304" s="24"/>
      <c r="C304" s="24"/>
      <c r="D304" s="24"/>
      <c r="E304" s="24"/>
      <c r="F304" s="24"/>
      <c r="K304" s="3"/>
      <c r="L304" s="3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CM304" s="4"/>
      <c r="CN304" s="4"/>
      <c r="CO304" s="4"/>
      <c r="CP304" s="4"/>
      <c r="CQ304" s="4"/>
      <c r="CR304" s="4"/>
    </row>
    <row r="305" spans="1:96" ht="15.75" customHeight="1" x14ac:dyDescent="0.2">
      <c r="A305" s="24"/>
      <c r="B305" s="24"/>
      <c r="C305" s="24"/>
      <c r="D305" s="24"/>
      <c r="E305" s="24"/>
      <c r="F305" s="24"/>
      <c r="K305" s="3"/>
      <c r="L305" s="3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CM305" s="4"/>
      <c r="CN305" s="4"/>
      <c r="CO305" s="4"/>
      <c r="CP305" s="4"/>
      <c r="CQ305" s="4"/>
      <c r="CR305" s="4"/>
    </row>
    <row r="306" spans="1:96" ht="15.75" customHeight="1" x14ac:dyDescent="0.2">
      <c r="A306" s="24"/>
      <c r="B306" s="24"/>
      <c r="C306" s="24"/>
      <c r="D306" s="24"/>
      <c r="E306" s="24"/>
      <c r="F306" s="24"/>
      <c r="K306" s="3"/>
      <c r="L306" s="3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CM306" s="4"/>
      <c r="CN306" s="4"/>
      <c r="CO306" s="4"/>
      <c r="CP306" s="4"/>
      <c r="CQ306" s="4"/>
      <c r="CR306" s="4"/>
    </row>
    <row r="307" spans="1:96" ht="15.75" customHeight="1" x14ac:dyDescent="0.2">
      <c r="A307" s="24"/>
      <c r="B307" s="24"/>
      <c r="C307" s="24"/>
      <c r="D307" s="24"/>
      <c r="E307" s="24"/>
      <c r="F307" s="24"/>
      <c r="K307" s="3"/>
      <c r="L307" s="3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CM307" s="4"/>
      <c r="CN307" s="4"/>
      <c r="CO307" s="4"/>
      <c r="CP307" s="4"/>
      <c r="CQ307" s="4"/>
      <c r="CR307" s="4"/>
    </row>
    <row r="308" spans="1:96" ht="15.75" customHeight="1" x14ac:dyDescent="0.2">
      <c r="A308" s="24"/>
      <c r="B308" s="24"/>
      <c r="C308" s="24"/>
      <c r="D308" s="24"/>
      <c r="E308" s="24"/>
      <c r="F308" s="24"/>
      <c r="K308" s="3"/>
      <c r="L308" s="3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CM308" s="4"/>
      <c r="CN308" s="4"/>
      <c r="CO308" s="4"/>
      <c r="CP308" s="4"/>
      <c r="CQ308" s="4"/>
      <c r="CR308" s="4"/>
    </row>
    <row r="309" spans="1:96" ht="15.75" customHeight="1" x14ac:dyDescent="0.2">
      <c r="A309" s="24"/>
      <c r="B309" s="24"/>
      <c r="C309" s="24"/>
      <c r="D309" s="24"/>
      <c r="E309" s="24"/>
      <c r="F309" s="24"/>
      <c r="K309" s="3"/>
      <c r="L309" s="3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CM309" s="4"/>
      <c r="CN309" s="4"/>
      <c r="CO309" s="4"/>
      <c r="CP309" s="4"/>
      <c r="CQ309" s="4"/>
      <c r="CR309" s="4"/>
    </row>
    <row r="310" spans="1:96" ht="15.75" customHeight="1" x14ac:dyDescent="0.2">
      <c r="A310" s="24"/>
      <c r="B310" s="24"/>
      <c r="C310" s="24"/>
      <c r="D310" s="24"/>
      <c r="E310" s="24"/>
      <c r="F310" s="24"/>
      <c r="K310" s="3"/>
      <c r="L310" s="3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CM310" s="4"/>
      <c r="CN310" s="4"/>
      <c r="CO310" s="4"/>
      <c r="CP310" s="4"/>
      <c r="CQ310" s="4"/>
      <c r="CR310" s="4"/>
    </row>
    <row r="311" spans="1:96" ht="15.75" customHeight="1" x14ac:dyDescent="0.2">
      <c r="A311" s="24"/>
      <c r="B311" s="24"/>
      <c r="C311" s="24"/>
      <c r="D311" s="24"/>
      <c r="E311" s="24"/>
      <c r="F311" s="24"/>
      <c r="K311" s="3"/>
      <c r="L311" s="3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CM311" s="4"/>
      <c r="CN311" s="4"/>
      <c r="CO311" s="4"/>
      <c r="CP311" s="4"/>
      <c r="CQ311" s="4"/>
      <c r="CR311" s="4"/>
    </row>
    <row r="312" spans="1:96" ht="15.75" customHeight="1" x14ac:dyDescent="0.2">
      <c r="A312" s="24"/>
      <c r="B312" s="24"/>
      <c r="C312" s="24"/>
      <c r="D312" s="24"/>
      <c r="E312" s="24"/>
      <c r="F312" s="24"/>
      <c r="K312" s="3"/>
      <c r="L312" s="3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CM312" s="4"/>
      <c r="CN312" s="4"/>
      <c r="CO312" s="4"/>
      <c r="CP312" s="4"/>
      <c r="CQ312" s="4"/>
      <c r="CR312" s="4"/>
    </row>
    <row r="313" spans="1:96" ht="15.75" customHeight="1" x14ac:dyDescent="0.2">
      <c r="A313" s="24"/>
      <c r="B313" s="24"/>
      <c r="C313" s="24"/>
      <c r="D313" s="24"/>
      <c r="E313" s="24"/>
      <c r="F313" s="24"/>
      <c r="K313" s="3"/>
      <c r="L313" s="3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CM313" s="4"/>
      <c r="CN313" s="4"/>
      <c r="CO313" s="4"/>
      <c r="CP313" s="4"/>
      <c r="CQ313" s="4"/>
      <c r="CR313" s="4"/>
    </row>
    <row r="314" spans="1:96" ht="15.75" customHeight="1" x14ac:dyDescent="0.2">
      <c r="A314" s="24"/>
      <c r="B314" s="24"/>
      <c r="C314" s="24"/>
      <c r="D314" s="24"/>
      <c r="E314" s="24"/>
      <c r="F314" s="24"/>
      <c r="K314" s="3"/>
      <c r="L314" s="3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CM314" s="4"/>
      <c r="CN314" s="4"/>
      <c r="CO314" s="4"/>
      <c r="CP314" s="4"/>
      <c r="CQ314" s="4"/>
      <c r="CR314" s="4"/>
    </row>
    <row r="315" spans="1:96" ht="15.75" customHeight="1" x14ac:dyDescent="0.2">
      <c r="A315" s="24"/>
      <c r="B315" s="24"/>
      <c r="C315" s="24"/>
      <c r="D315" s="24"/>
      <c r="E315" s="24"/>
      <c r="F315" s="24"/>
      <c r="K315" s="3"/>
      <c r="L315" s="3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CM315" s="4"/>
      <c r="CN315" s="4"/>
      <c r="CO315" s="4"/>
      <c r="CP315" s="4"/>
      <c r="CQ315" s="4"/>
      <c r="CR315" s="4"/>
    </row>
    <row r="316" spans="1:96" ht="15.75" customHeight="1" x14ac:dyDescent="0.2">
      <c r="A316" s="24"/>
      <c r="B316" s="24"/>
      <c r="C316" s="24"/>
      <c r="D316" s="24"/>
      <c r="E316" s="24"/>
      <c r="F316" s="24"/>
      <c r="K316" s="3"/>
      <c r="L316" s="3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CM316" s="4"/>
      <c r="CN316" s="4"/>
      <c r="CO316" s="4"/>
      <c r="CP316" s="4"/>
      <c r="CQ316" s="4"/>
      <c r="CR316" s="4"/>
    </row>
    <row r="317" spans="1:96" ht="15.75" customHeight="1" x14ac:dyDescent="0.2">
      <c r="A317" s="24"/>
      <c r="B317" s="24"/>
      <c r="C317" s="24"/>
      <c r="D317" s="24"/>
      <c r="E317" s="24"/>
      <c r="F317" s="24"/>
      <c r="K317" s="3"/>
      <c r="L317" s="3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CM317" s="4"/>
      <c r="CN317" s="4"/>
      <c r="CO317" s="4"/>
      <c r="CP317" s="4"/>
      <c r="CQ317" s="4"/>
      <c r="CR317" s="4"/>
    </row>
    <row r="318" spans="1:96" ht="15.75" customHeight="1" x14ac:dyDescent="0.2">
      <c r="A318" s="24"/>
      <c r="B318" s="24"/>
      <c r="C318" s="24"/>
      <c r="D318" s="24"/>
      <c r="E318" s="24"/>
      <c r="F318" s="24"/>
      <c r="K318" s="3"/>
      <c r="L318" s="3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CM318" s="4"/>
      <c r="CN318" s="4"/>
      <c r="CO318" s="4"/>
      <c r="CP318" s="4"/>
      <c r="CQ318" s="4"/>
      <c r="CR318" s="4"/>
    </row>
    <row r="319" spans="1:96" ht="15.75" customHeight="1" x14ac:dyDescent="0.2">
      <c r="A319" s="24"/>
      <c r="B319" s="24"/>
      <c r="C319" s="24"/>
      <c r="D319" s="24"/>
      <c r="E319" s="24"/>
      <c r="F319" s="24"/>
      <c r="K319" s="3"/>
      <c r="L319" s="3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CM319" s="4"/>
      <c r="CN319" s="4"/>
      <c r="CO319" s="4"/>
      <c r="CP319" s="4"/>
      <c r="CQ319" s="4"/>
      <c r="CR319" s="4"/>
    </row>
    <row r="320" spans="1:96" ht="15.75" customHeight="1" x14ac:dyDescent="0.2">
      <c r="A320" s="24"/>
      <c r="B320" s="24"/>
      <c r="C320" s="24"/>
      <c r="D320" s="24"/>
      <c r="E320" s="24"/>
      <c r="F320" s="24"/>
      <c r="K320" s="3"/>
      <c r="L320" s="3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CM320" s="4"/>
      <c r="CN320" s="4"/>
      <c r="CO320" s="4"/>
      <c r="CP320" s="4"/>
      <c r="CQ320" s="4"/>
      <c r="CR320" s="4"/>
    </row>
    <row r="321" spans="1:96" ht="15.75" customHeight="1" x14ac:dyDescent="0.2">
      <c r="A321" s="24"/>
      <c r="B321" s="24"/>
      <c r="C321" s="24"/>
      <c r="D321" s="24"/>
      <c r="E321" s="24"/>
      <c r="F321" s="24"/>
      <c r="K321" s="3"/>
      <c r="L321" s="3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CM321" s="4"/>
      <c r="CN321" s="4"/>
      <c r="CO321" s="4"/>
      <c r="CP321" s="4"/>
      <c r="CQ321" s="4"/>
      <c r="CR321" s="4"/>
    </row>
    <row r="322" spans="1:96" ht="15.75" customHeight="1" x14ac:dyDescent="0.2">
      <c r="A322" s="24"/>
      <c r="B322" s="24"/>
      <c r="C322" s="24"/>
      <c r="D322" s="24"/>
      <c r="E322" s="24"/>
      <c r="F322" s="24"/>
      <c r="K322" s="3"/>
      <c r="L322" s="3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CM322" s="4"/>
      <c r="CN322" s="4"/>
      <c r="CO322" s="4"/>
      <c r="CP322" s="4"/>
      <c r="CQ322" s="4"/>
      <c r="CR322" s="4"/>
    </row>
    <row r="323" spans="1:96" ht="15.75" customHeight="1" x14ac:dyDescent="0.2">
      <c r="A323" s="24"/>
      <c r="B323" s="24"/>
      <c r="C323" s="24"/>
      <c r="D323" s="24"/>
      <c r="E323" s="24"/>
      <c r="F323" s="24"/>
      <c r="K323" s="3"/>
      <c r="L323" s="3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CM323" s="4"/>
      <c r="CN323" s="4"/>
      <c r="CO323" s="4"/>
      <c r="CP323" s="4"/>
      <c r="CQ323" s="4"/>
      <c r="CR323" s="4"/>
    </row>
    <row r="324" spans="1:96" ht="15.75" customHeight="1" x14ac:dyDescent="0.2">
      <c r="A324" s="24"/>
      <c r="B324" s="24"/>
      <c r="C324" s="24"/>
      <c r="D324" s="24"/>
      <c r="E324" s="24"/>
      <c r="F324" s="24"/>
      <c r="K324" s="3"/>
      <c r="L324" s="3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CM324" s="4"/>
      <c r="CN324" s="4"/>
      <c r="CO324" s="4"/>
      <c r="CP324" s="4"/>
      <c r="CQ324" s="4"/>
      <c r="CR324" s="4"/>
    </row>
    <row r="325" spans="1:96" ht="15.75" customHeight="1" x14ac:dyDescent="0.2">
      <c r="A325" s="24"/>
      <c r="B325" s="24"/>
      <c r="C325" s="24"/>
      <c r="D325" s="24"/>
      <c r="E325" s="24"/>
      <c r="F325" s="24"/>
      <c r="K325" s="3"/>
      <c r="L325" s="3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CM325" s="4"/>
      <c r="CN325" s="4"/>
      <c r="CO325" s="4"/>
      <c r="CP325" s="4"/>
      <c r="CQ325" s="4"/>
      <c r="CR325" s="4"/>
    </row>
    <row r="326" spans="1:96" ht="15.75" customHeight="1" x14ac:dyDescent="0.2">
      <c r="A326" s="24"/>
      <c r="B326" s="24"/>
      <c r="C326" s="24"/>
      <c r="D326" s="24"/>
      <c r="E326" s="24"/>
      <c r="F326" s="24"/>
      <c r="K326" s="3"/>
      <c r="L326" s="3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CM326" s="4"/>
      <c r="CN326" s="4"/>
      <c r="CO326" s="4"/>
      <c r="CP326" s="4"/>
      <c r="CQ326" s="4"/>
      <c r="CR326" s="4"/>
    </row>
    <row r="327" spans="1:96" ht="15.75" customHeight="1" x14ac:dyDescent="0.2">
      <c r="A327" s="24"/>
      <c r="B327" s="24"/>
      <c r="C327" s="24"/>
      <c r="D327" s="24"/>
      <c r="E327" s="24"/>
      <c r="F327" s="24"/>
      <c r="K327" s="3"/>
      <c r="L327" s="3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CM327" s="4"/>
      <c r="CN327" s="4"/>
      <c r="CO327" s="4"/>
      <c r="CP327" s="4"/>
      <c r="CQ327" s="4"/>
      <c r="CR327" s="4"/>
    </row>
    <row r="328" spans="1:96" ht="15.75" customHeight="1" x14ac:dyDescent="0.2">
      <c r="A328" s="24"/>
      <c r="B328" s="24"/>
      <c r="C328" s="24"/>
      <c r="D328" s="24"/>
      <c r="E328" s="24"/>
      <c r="F328" s="24"/>
      <c r="K328" s="3"/>
      <c r="L328" s="3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CM328" s="4"/>
      <c r="CN328" s="4"/>
      <c r="CO328" s="4"/>
      <c r="CP328" s="4"/>
      <c r="CQ328" s="4"/>
      <c r="CR328" s="4"/>
    </row>
    <row r="329" spans="1:96" ht="15.75" customHeight="1" x14ac:dyDescent="0.2">
      <c r="A329" s="24"/>
      <c r="B329" s="24"/>
      <c r="C329" s="24"/>
      <c r="D329" s="24"/>
      <c r="E329" s="24"/>
      <c r="F329" s="24"/>
      <c r="K329" s="3"/>
      <c r="L329" s="3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CM329" s="4"/>
      <c r="CN329" s="4"/>
      <c r="CO329" s="4"/>
      <c r="CP329" s="4"/>
      <c r="CQ329" s="4"/>
      <c r="CR329" s="4"/>
    </row>
    <row r="330" spans="1:96" ht="15.75" customHeight="1" x14ac:dyDescent="0.2">
      <c r="A330" s="24"/>
      <c r="B330" s="24"/>
      <c r="C330" s="24"/>
      <c r="D330" s="24"/>
      <c r="E330" s="24"/>
      <c r="F330" s="24"/>
      <c r="K330" s="3"/>
      <c r="L330" s="3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CM330" s="4"/>
      <c r="CN330" s="4"/>
      <c r="CO330" s="4"/>
      <c r="CP330" s="4"/>
      <c r="CQ330" s="4"/>
      <c r="CR330" s="4"/>
    </row>
    <row r="331" spans="1:96" ht="15.75" customHeight="1" x14ac:dyDescent="0.2">
      <c r="A331" s="24"/>
      <c r="B331" s="24"/>
      <c r="C331" s="24"/>
      <c r="D331" s="24"/>
      <c r="E331" s="24"/>
      <c r="F331" s="24"/>
      <c r="K331" s="3"/>
      <c r="L331" s="3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CM331" s="4"/>
      <c r="CN331" s="4"/>
      <c r="CO331" s="4"/>
      <c r="CP331" s="4"/>
      <c r="CQ331" s="4"/>
      <c r="CR331" s="4"/>
    </row>
    <row r="332" spans="1:96" ht="15.75" customHeight="1" x14ac:dyDescent="0.2">
      <c r="A332" s="24"/>
      <c r="B332" s="24"/>
      <c r="C332" s="24"/>
      <c r="D332" s="24"/>
      <c r="E332" s="24"/>
      <c r="F332" s="24"/>
      <c r="K332" s="3"/>
      <c r="L332" s="3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CM332" s="4"/>
      <c r="CN332" s="4"/>
      <c r="CO332" s="4"/>
      <c r="CP332" s="4"/>
      <c r="CQ332" s="4"/>
      <c r="CR332" s="4"/>
    </row>
    <row r="333" spans="1:96" ht="15.75" customHeight="1" x14ac:dyDescent="0.2">
      <c r="A333" s="24"/>
      <c r="B333" s="24"/>
      <c r="C333" s="24"/>
      <c r="D333" s="24"/>
      <c r="E333" s="24"/>
      <c r="F333" s="24"/>
      <c r="K333" s="3"/>
      <c r="L333" s="3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CM333" s="4"/>
      <c r="CN333" s="4"/>
      <c r="CO333" s="4"/>
      <c r="CP333" s="4"/>
      <c r="CQ333" s="4"/>
      <c r="CR333" s="4"/>
    </row>
    <row r="334" spans="1:96" ht="15.75" customHeight="1" x14ac:dyDescent="0.2">
      <c r="A334" s="24"/>
      <c r="B334" s="24"/>
      <c r="C334" s="24"/>
      <c r="D334" s="24"/>
      <c r="E334" s="24"/>
      <c r="F334" s="24"/>
      <c r="K334" s="3"/>
      <c r="L334" s="3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CM334" s="4"/>
      <c r="CN334" s="4"/>
      <c r="CO334" s="4"/>
      <c r="CP334" s="4"/>
      <c r="CQ334" s="4"/>
      <c r="CR334" s="4"/>
    </row>
    <row r="335" spans="1:96" ht="15.75" customHeight="1" x14ac:dyDescent="0.2">
      <c r="A335" s="24"/>
      <c r="B335" s="24"/>
      <c r="C335" s="24"/>
      <c r="D335" s="24"/>
      <c r="E335" s="24"/>
      <c r="F335" s="24"/>
      <c r="K335" s="3"/>
      <c r="L335" s="3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CM335" s="4"/>
      <c r="CN335" s="4"/>
      <c r="CO335" s="4"/>
      <c r="CP335" s="4"/>
      <c r="CQ335" s="4"/>
      <c r="CR335" s="4"/>
    </row>
    <row r="336" spans="1:96" ht="15.75" customHeight="1" x14ac:dyDescent="0.2">
      <c r="A336" s="24"/>
      <c r="B336" s="24"/>
      <c r="C336" s="24"/>
      <c r="D336" s="24"/>
      <c r="E336" s="24"/>
      <c r="F336" s="24"/>
      <c r="K336" s="3"/>
      <c r="L336" s="3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CM336" s="4"/>
      <c r="CN336" s="4"/>
      <c r="CO336" s="4"/>
      <c r="CP336" s="4"/>
      <c r="CQ336" s="4"/>
      <c r="CR336" s="4"/>
    </row>
    <row r="337" spans="1:96" ht="15.75" customHeight="1" x14ac:dyDescent="0.2">
      <c r="A337" s="24"/>
      <c r="B337" s="24"/>
      <c r="C337" s="24"/>
      <c r="D337" s="24"/>
      <c r="E337" s="24"/>
      <c r="F337" s="24"/>
      <c r="K337" s="3"/>
      <c r="L337" s="3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CM337" s="4"/>
      <c r="CN337" s="4"/>
      <c r="CO337" s="4"/>
      <c r="CP337" s="4"/>
      <c r="CQ337" s="4"/>
      <c r="CR337" s="4"/>
    </row>
    <row r="338" spans="1:96" ht="15.75" customHeight="1" x14ac:dyDescent="0.2">
      <c r="A338" s="24"/>
      <c r="B338" s="24"/>
      <c r="C338" s="24"/>
      <c r="D338" s="24"/>
      <c r="E338" s="24"/>
      <c r="F338" s="24"/>
      <c r="K338" s="3"/>
      <c r="L338" s="3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CM338" s="4"/>
      <c r="CN338" s="4"/>
      <c r="CO338" s="4"/>
      <c r="CP338" s="4"/>
      <c r="CQ338" s="4"/>
      <c r="CR338" s="4"/>
    </row>
    <row r="339" spans="1:96" ht="15.75" customHeight="1" x14ac:dyDescent="0.2">
      <c r="A339" s="24"/>
      <c r="B339" s="24"/>
      <c r="C339" s="24"/>
      <c r="D339" s="24"/>
      <c r="E339" s="24"/>
      <c r="F339" s="24"/>
      <c r="K339" s="3"/>
      <c r="L339" s="3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CM339" s="4"/>
      <c r="CN339" s="4"/>
      <c r="CO339" s="4"/>
      <c r="CP339" s="4"/>
      <c r="CQ339" s="4"/>
      <c r="CR339" s="4"/>
    </row>
    <row r="340" spans="1:96" ht="15.75" customHeight="1" x14ac:dyDescent="0.2">
      <c r="A340" s="24"/>
      <c r="B340" s="24"/>
      <c r="C340" s="24"/>
      <c r="D340" s="24"/>
      <c r="E340" s="24"/>
      <c r="F340" s="24"/>
      <c r="K340" s="3"/>
      <c r="L340" s="3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CM340" s="4"/>
      <c r="CN340" s="4"/>
      <c r="CO340" s="4"/>
      <c r="CP340" s="4"/>
      <c r="CQ340" s="4"/>
      <c r="CR340" s="4"/>
    </row>
    <row r="341" spans="1:96" ht="15.75" customHeight="1" x14ac:dyDescent="0.2">
      <c r="A341" s="24"/>
      <c r="B341" s="24"/>
      <c r="C341" s="24"/>
      <c r="D341" s="24"/>
      <c r="E341" s="24"/>
      <c r="F341" s="24"/>
      <c r="K341" s="3"/>
      <c r="L341" s="3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CM341" s="4"/>
      <c r="CN341" s="4"/>
      <c r="CO341" s="4"/>
      <c r="CP341" s="4"/>
      <c r="CQ341" s="4"/>
      <c r="CR341" s="4"/>
    </row>
    <row r="342" spans="1:96" ht="15.75" customHeight="1" x14ac:dyDescent="0.2">
      <c r="A342" s="24"/>
      <c r="B342" s="24"/>
      <c r="C342" s="24"/>
      <c r="D342" s="24"/>
      <c r="E342" s="24"/>
      <c r="F342" s="24"/>
      <c r="K342" s="3"/>
      <c r="L342" s="3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CM342" s="4"/>
      <c r="CN342" s="4"/>
      <c r="CO342" s="4"/>
      <c r="CP342" s="4"/>
      <c r="CQ342" s="4"/>
      <c r="CR342" s="4"/>
    </row>
    <row r="343" spans="1:96" ht="15.75" customHeight="1" x14ac:dyDescent="0.2"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</row>
    <row r="344" spans="1:96" ht="15.75" customHeight="1" x14ac:dyDescent="0.2"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</row>
    <row r="345" spans="1:96" ht="15.75" customHeight="1" x14ac:dyDescent="0.2"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</row>
    <row r="346" spans="1:96" ht="15.75" customHeight="1" x14ac:dyDescent="0.2"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</row>
    <row r="347" spans="1:96" ht="15.75" customHeight="1" x14ac:dyDescent="0.2"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</row>
    <row r="348" spans="1:96" ht="15.75" customHeight="1" x14ac:dyDescent="0.2"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</row>
    <row r="349" spans="1:96" ht="15.75" customHeight="1" x14ac:dyDescent="0.2"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</row>
    <row r="350" spans="1:96" ht="15.75" customHeight="1" x14ac:dyDescent="0.2"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</row>
    <row r="351" spans="1:96" ht="15.75" customHeight="1" x14ac:dyDescent="0.2"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</row>
    <row r="352" spans="1:96" ht="15.75" customHeight="1" x14ac:dyDescent="0.2"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</row>
    <row r="353" spans="14:70" ht="15.75" customHeight="1" x14ac:dyDescent="0.2"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</row>
    <row r="354" spans="14:70" ht="15.75" customHeight="1" x14ac:dyDescent="0.2"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</row>
    <row r="355" spans="14:70" ht="15.75" customHeight="1" x14ac:dyDescent="0.2"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</row>
    <row r="356" spans="14:70" ht="15.75" customHeight="1" x14ac:dyDescent="0.2"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</row>
    <row r="357" spans="14:70" ht="15.75" customHeight="1" x14ac:dyDescent="0.2"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</row>
    <row r="358" spans="14:70" ht="15.75" customHeight="1" x14ac:dyDescent="0.2"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</row>
    <row r="359" spans="14:70" ht="15.75" customHeight="1" x14ac:dyDescent="0.2"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</row>
    <row r="360" spans="14:70" ht="15.75" customHeight="1" x14ac:dyDescent="0.2"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</row>
    <row r="361" spans="14:70" ht="15.75" customHeight="1" x14ac:dyDescent="0.2"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</row>
    <row r="362" spans="14:70" ht="15.75" customHeight="1" x14ac:dyDescent="0.2"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</row>
    <row r="363" spans="14:70" ht="15.75" customHeight="1" x14ac:dyDescent="0.2"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</row>
    <row r="364" spans="14:70" ht="15.75" customHeight="1" x14ac:dyDescent="0.2"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</row>
    <row r="365" spans="14:70" ht="15.75" customHeight="1" x14ac:dyDescent="0.2"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</row>
    <row r="366" spans="14:70" ht="15.75" customHeight="1" x14ac:dyDescent="0.2"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</row>
    <row r="367" spans="14:70" ht="15.75" customHeight="1" x14ac:dyDescent="0.2"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</row>
    <row r="368" spans="14:70" ht="15.75" customHeight="1" x14ac:dyDescent="0.2"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</row>
    <row r="369" spans="14:70" ht="15.75" customHeight="1" x14ac:dyDescent="0.2"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</row>
    <row r="370" spans="14:70" ht="15.75" customHeight="1" x14ac:dyDescent="0.2"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</row>
    <row r="371" spans="14:70" ht="15.75" customHeight="1" x14ac:dyDescent="0.2"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</row>
    <row r="372" spans="14:70" ht="15.75" customHeight="1" x14ac:dyDescent="0.2"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</row>
    <row r="373" spans="14:70" ht="15.75" customHeight="1" x14ac:dyDescent="0.2"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</row>
    <row r="374" spans="14:70" ht="15.75" customHeight="1" x14ac:dyDescent="0.2"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</row>
    <row r="375" spans="14:70" ht="15.75" customHeight="1" x14ac:dyDescent="0.2"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</row>
    <row r="376" spans="14:70" ht="15.75" customHeight="1" x14ac:dyDescent="0.2"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</row>
    <row r="377" spans="14:70" ht="15.75" customHeight="1" x14ac:dyDescent="0.2"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</row>
    <row r="378" spans="14:70" ht="15.75" customHeight="1" x14ac:dyDescent="0.2"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</row>
    <row r="379" spans="14:70" ht="15.75" customHeight="1" x14ac:dyDescent="0.2"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</row>
    <row r="380" spans="14:70" ht="15.75" customHeight="1" x14ac:dyDescent="0.2"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</row>
    <row r="381" spans="14:70" ht="15.75" customHeight="1" x14ac:dyDescent="0.2"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</row>
    <row r="382" spans="14:70" ht="15.75" customHeight="1" x14ac:dyDescent="0.2"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</row>
    <row r="383" spans="14:70" ht="15.75" customHeight="1" x14ac:dyDescent="0.2"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</row>
    <row r="384" spans="14:70" ht="15.75" customHeight="1" x14ac:dyDescent="0.2"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</row>
    <row r="385" spans="14:70" ht="15.75" customHeight="1" x14ac:dyDescent="0.2"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</row>
    <row r="386" spans="14:70" ht="15.75" customHeight="1" x14ac:dyDescent="0.2"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</row>
    <row r="387" spans="14:70" ht="15.75" customHeight="1" x14ac:dyDescent="0.2"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</row>
    <row r="388" spans="14:70" ht="15.75" customHeight="1" x14ac:dyDescent="0.2"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</row>
    <row r="389" spans="14:70" ht="15.75" customHeight="1" x14ac:dyDescent="0.2"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</row>
    <row r="390" spans="14:70" ht="15.75" customHeight="1" x14ac:dyDescent="0.2"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</row>
    <row r="391" spans="14:70" ht="15.75" customHeight="1" x14ac:dyDescent="0.2"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</row>
    <row r="392" spans="14:70" ht="15.75" customHeight="1" x14ac:dyDescent="0.2"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</row>
    <row r="393" spans="14:70" ht="15.75" customHeight="1" x14ac:dyDescent="0.2"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</row>
    <row r="394" spans="14:70" ht="15.75" customHeight="1" x14ac:dyDescent="0.2"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</row>
    <row r="395" spans="14:70" ht="15.75" customHeight="1" x14ac:dyDescent="0.2"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</row>
    <row r="396" spans="14:70" ht="15.75" customHeight="1" x14ac:dyDescent="0.2"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</row>
    <row r="397" spans="14:70" ht="15.75" customHeight="1" x14ac:dyDescent="0.2"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</row>
    <row r="398" spans="14:70" ht="15.75" customHeight="1" x14ac:dyDescent="0.2"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</row>
    <row r="399" spans="14:70" ht="15.75" customHeight="1" x14ac:dyDescent="0.2"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</row>
    <row r="400" spans="14:70" ht="15.75" customHeight="1" x14ac:dyDescent="0.2"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</row>
    <row r="401" spans="14:70" ht="15.75" customHeight="1" x14ac:dyDescent="0.2"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</row>
    <row r="402" spans="14:70" ht="15.75" customHeight="1" x14ac:dyDescent="0.2"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</row>
    <row r="403" spans="14:70" ht="15.75" customHeight="1" x14ac:dyDescent="0.2"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</row>
    <row r="404" spans="14:70" ht="15.75" customHeight="1" x14ac:dyDescent="0.2"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</row>
    <row r="405" spans="14:70" ht="15.75" customHeight="1" x14ac:dyDescent="0.2"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</row>
    <row r="406" spans="14:70" ht="15.75" customHeight="1" x14ac:dyDescent="0.2"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</row>
    <row r="407" spans="14:70" ht="15.75" customHeight="1" x14ac:dyDescent="0.2"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</row>
    <row r="408" spans="14:70" ht="15.75" customHeight="1" x14ac:dyDescent="0.2"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</row>
    <row r="409" spans="14:70" ht="15.75" customHeight="1" x14ac:dyDescent="0.2"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</row>
    <row r="410" spans="14:70" ht="15.75" customHeight="1" x14ac:dyDescent="0.2"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</row>
    <row r="411" spans="14:70" ht="15.75" customHeight="1" x14ac:dyDescent="0.2"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</row>
    <row r="412" spans="14:70" ht="15.75" customHeight="1" x14ac:dyDescent="0.2"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</row>
    <row r="413" spans="14:70" ht="15.75" customHeight="1" x14ac:dyDescent="0.2"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</row>
    <row r="414" spans="14:70" ht="15.75" customHeight="1" x14ac:dyDescent="0.2"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</row>
    <row r="415" spans="14:70" ht="15.75" customHeight="1" x14ac:dyDescent="0.2"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</row>
    <row r="416" spans="14:70" ht="15.75" customHeight="1" x14ac:dyDescent="0.2"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</row>
    <row r="417" spans="14:70" ht="15.75" customHeight="1" x14ac:dyDescent="0.2"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</row>
    <row r="418" spans="14:70" ht="15.75" customHeight="1" x14ac:dyDescent="0.2"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</row>
    <row r="419" spans="14:70" ht="15.75" customHeight="1" x14ac:dyDescent="0.2"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</row>
    <row r="420" spans="14:70" ht="15.75" customHeight="1" x14ac:dyDescent="0.2"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</row>
    <row r="421" spans="14:70" ht="15.75" customHeight="1" x14ac:dyDescent="0.2"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</row>
    <row r="422" spans="14:70" ht="15.75" customHeight="1" x14ac:dyDescent="0.2"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</row>
    <row r="423" spans="14:70" ht="15.75" customHeight="1" x14ac:dyDescent="0.2"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</row>
    <row r="424" spans="14:70" ht="15.75" customHeight="1" x14ac:dyDescent="0.2"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</row>
    <row r="425" spans="14:70" ht="15.75" customHeight="1" x14ac:dyDescent="0.2"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</row>
    <row r="426" spans="14:70" ht="15.75" customHeight="1" x14ac:dyDescent="0.2"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</row>
    <row r="427" spans="14:70" ht="15.75" customHeight="1" x14ac:dyDescent="0.2"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</row>
    <row r="428" spans="14:70" ht="15.75" customHeight="1" x14ac:dyDescent="0.2"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</row>
    <row r="429" spans="14:70" ht="15.75" customHeight="1" x14ac:dyDescent="0.2"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</row>
    <row r="430" spans="14:70" ht="15.75" customHeight="1" x14ac:dyDescent="0.2"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</row>
    <row r="431" spans="14:70" ht="15.75" customHeight="1" x14ac:dyDescent="0.2"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</row>
    <row r="432" spans="14:70" ht="15.75" customHeight="1" x14ac:dyDescent="0.2"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</row>
    <row r="433" spans="14:70" ht="15.75" customHeight="1" x14ac:dyDescent="0.2"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</row>
    <row r="434" spans="14:70" ht="15.75" customHeight="1" x14ac:dyDescent="0.2"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</row>
    <row r="435" spans="14:70" ht="15.75" customHeight="1" x14ac:dyDescent="0.2"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</row>
    <row r="436" spans="14:70" ht="15.75" customHeight="1" x14ac:dyDescent="0.2"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</row>
    <row r="437" spans="14:70" ht="15.75" customHeight="1" x14ac:dyDescent="0.2"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</row>
    <row r="438" spans="14:70" ht="15.75" customHeight="1" x14ac:dyDescent="0.2"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</row>
    <row r="439" spans="14:70" ht="15.75" customHeight="1" x14ac:dyDescent="0.2"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</row>
    <row r="440" spans="14:70" ht="15.75" customHeight="1" x14ac:dyDescent="0.2"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</row>
    <row r="441" spans="14:70" ht="15.75" customHeight="1" x14ac:dyDescent="0.2"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</row>
    <row r="442" spans="14:70" ht="15.75" customHeight="1" x14ac:dyDescent="0.2"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</row>
    <row r="443" spans="14:70" ht="15.75" customHeight="1" x14ac:dyDescent="0.2"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</row>
    <row r="444" spans="14:70" ht="15.75" customHeight="1" x14ac:dyDescent="0.2"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</row>
    <row r="445" spans="14:70" ht="15.75" customHeight="1" x14ac:dyDescent="0.2"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</row>
    <row r="446" spans="14:70" ht="15.75" customHeight="1" x14ac:dyDescent="0.2"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</row>
    <row r="447" spans="14:70" ht="15.75" customHeight="1" x14ac:dyDescent="0.2"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</row>
    <row r="448" spans="14:70" ht="15.75" customHeight="1" x14ac:dyDescent="0.2"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</row>
    <row r="449" spans="14:70" ht="15.75" customHeight="1" x14ac:dyDescent="0.2"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</row>
    <row r="450" spans="14:70" ht="15.75" customHeight="1" x14ac:dyDescent="0.2"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</row>
    <row r="451" spans="14:70" ht="15.75" customHeight="1" x14ac:dyDescent="0.2"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</row>
    <row r="452" spans="14:70" ht="15.75" customHeight="1" x14ac:dyDescent="0.2"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</row>
    <row r="453" spans="14:70" ht="15.75" customHeight="1" x14ac:dyDescent="0.2"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</row>
    <row r="454" spans="14:70" ht="15.75" customHeight="1" x14ac:dyDescent="0.2"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</row>
    <row r="455" spans="14:70" ht="15.75" customHeight="1" x14ac:dyDescent="0.2"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</row>
    <row r="456" spans="14:70" ht="15.75" customHeight="1" x14ac:dyDescent="0.2"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</row>
    <row r="457" spans="14:70" ht="15.75" customHeight="1" x14ac:dyDescent="0.2"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</row>
    <row r="458" spans="14:70" ht="15.75" customHeight="1" x14ac:dyDescent="0.2"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</row>
    <row r="459" spans="14:70" ht="15.75" customHeight="1" x14ac:dyDescent="0.2"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</row>
    <row r="460" spans="14:70" ht="15.75" customHeight="1" x14ac:dyDescent="0.2"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</row>
    <row r="461" spans="14:70" ht="15.75" customHeight="1" x14ac:dyDescent="0.2"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</row>
    <row r="462" spans="14:70" ht="15.75" customHeight="1" x14ac:dyDescent="0.2"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</row>
    <row r="463" spans="14:70" ht="15.75" customHeight="1" x14ac:dyDescent="0.2"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</row>
    <row r="464" spans="14:70" ht="15.75" customHeight="1" x14ac:dyDescent="0.2"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</row>
    <row r="465" spans="14:70" ht="15.75" customHeight="1" x14ac:dyDescent="0.2"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</row>
    <row r="466" spans="14:70" ht="15.75" customHeight="1" x14ac:dyDescent="0.2"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</row>
    <row r="467" spans="14:70" ht="15.75" customHeight="1" x14ac:dyDescent="0.2"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</row>
    <row r="468" spans="14:70" ht="15.75" customHeight="1" x14ac:dyDescent="0.2"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</row>
    <row r="469" spans="14:70" ht="15.75" customHeight="1" x14ac:dyDescent="0.2"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</row>
    <row r="470" spans="14:70" ht="15.75" customHeight="1" x14ac:dyDescent="0.2"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</row>
    <row r="471" spans="14:70" ht="15.75" customHeight="1" x14ac:dyDescent="0.2"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</row>
    <row r="472" spans="14:70" ht="15.75" customHeight="1" x14ac:dyDescent="0.2"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</row>
    <row r="473" spans="14:70" ht="15.75" customHeight="1" x14ac:dyDescent="0.2"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</row>
    <row r="474" spans="14:70" ht="15.75" customHeight="1" x14ac:dyDescent="0.2"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</row>
    <row r="475" spans="14:70" ht="15.75" customHeight="1" x14ac:dyDescent="0.2"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</row>
    <row r="476" spans="14:70" ht="15.75" customHeight="1" x14ac:dyDescent="0.2"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</row>
    <row r="477" spans="14:70" ht="15.75" customHeight="1" x14ac:dyDescent="0.2"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</row>
    <row r="478" spans="14:70" ht="15.75" customHeight="1" x14ac:dyDescent="0.2"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</row>
    <row r="479" spans="14:70" ht="15.75" customHeight="1" x14ac:dyDescent="0.2"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</row>
    <row r="480" spans="14:70" ht="15.75" customHeight="1" x14ac:dyDescent="0.2"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</row>
    <row r="481" spans="14:70" ht="15.75" customHeight="1" x14ac:dyDescent="0.2"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</row>
    <row r="482" spans="14:70" ht="15.75" customHeight="1" x14ac:dyDescent="0.2"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</row>
    <row r="483" spans="14:70" ht="15.75" customHeight="1" x14ac:dyDescent="0.2"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</row>
    <row r="484" spans="14:70" ht="15.75" customHeight="1" x14ac:dyDescent="0.2"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</row>
    <row r="485" spans="14:70" ht="15.75" customHeight="1" x14ac:dyDescent="0.2"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</row>
    <row r="486" spans="14:70" ht="15.75" customHeight="1" x14ac:dyDescent="0.2"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</row>
    <row r="487" spans="14:70" ht="15.75" customHeight="1" x14ac:dyDescent="0.2"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</row>
    <row r="488" spans="14:70" ht="15.75" customHeight="1" x14ac:dyDescent="0.2"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</row>
    <row r="489" spans="14:70" ht="15.75" customHeight="1" x14ac:dyDescent="0.2"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</row>
    <row r="490" spans="14:70" ht="15.75" customHeight="1" x14ac:dyDescent="0.2"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</row>
    <row r="491" spans="14:70" ht="15.75" customHeight="1" x14ac:dyDescent="0.2"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</row>
    <row r="492" spans="14:70" ht="15.75" customHeight="1" x14ac:dyDescent="0.2"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</row>
    <row r="493" spans="14:70" ht="15.75" customHeight="1" x14ac:dyDescent="0.2"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</row>
    <row r="494" spans="14:70" ht="15.75" customHeight="1" x14ac:dyDescent="0.2"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</row>
    <row r="495" spans="14:70" ht="15.75" customHeight="1" x14ac:dyDescent="0.2"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</row>
    <row r="496" spans="14:70" ht="15.75" customHeight="1" x14ac:dyDescent="0.2"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</row>
    <row r="497" spans="14:70" ht="15.75" customHeight="1" x14ac:dyDescent="0.2"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</row>
    <row r="498" spans="14:70" ht="15.75" customHeight="1" x14ac:dyDescent="0.2"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</row>
    <row r="499" spans="14:70" ht="15.75" customHeight="1" x14ac:dyDescent="0.2"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</row>
    <row r="500" spans="14:70" ht="15.75" customHeight="1" x14ac:dyDescent="0.2"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</row>
    <row r="501" spans="14:70" ht="15.75" customHeight="1" x14ac:dyDescent="0.2"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</row>
    <row r="502" spans="14:70" ht="15.75" customHeight="1" x14ac:dyDescent="0.2"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</row>
    <row r="503" spans="14:70" ht="15.75" customHeight="1" x14ac:dyDescent="0.2"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</row>
    <row r="504" spans="14:70" ht="15.75" customHeight="1" x14ac:dyDescent="0.2"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</row>
    <row r="505" spans="14:70" ht="15.75" customHeight="1" x14ac:dyDescent="0.2"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</row>
    <row r="506" spans="14:70" ht="15.75" customHeight="1" x14ac:dyDescent="0.2"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</row>
    <row r="507" spans="14:70" ht="15.75" customHeight="1" x14ac:dyDescent="0.2"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</row>
    <row r="508" spans="14:70" ht="15.75" customHeight="1" x14ac:dyDescent="0.2"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</row>
    <row r="509" spans="14:70" ht="15.75" customHeight="1" x14ac:dyDescent="0.2"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</row>
    <row r="510" spans="14:70" ht="15.75" customHeight="1" x14ac:dyDescent="0.2"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</row>
    <row r="511" spans="14:70" ht="15.75" customHeight="1" x14ac:dyDescent="0.2"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</row>
    <row r="512" spans="14:70" ht="15.75" customHeight="1" x14ac:dyDescent="0.2"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</row>
    <row r="513" spans="14:70" ht="15.75" customHeight="1" x14ac:dyDescent="0.2"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</row>
    <row r="514" spans="14:70" ht="15.75" customHeight="1" x14ac:dyDescent="0.2"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</row>
    <row r="515" spans="14:70" ht="15.75" customHeight="1" x14ac:dyDescent="0.2"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</row>
    <row r="516" spans="14:70" ht="15.75" customHeight="1" x14ac:dyDescent="0.2"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</row>
    <row r="517" spans="14:70" ht="15.75" customHeight="1" x14ac:dyDescent="0.2"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</row>
    <row r="518" spans="14:70" ht="15.75" customHeight="1" x14ac:dyDescent="0.2"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</row>
    <row r="519" spans="14:70" ht="15.75" customHeight="1" x14ac:dyDescent="0.2"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</row>
    <row r="520" spans="14:70" ht="15.75" customHeight="1" x14ac:dyDescent="0.2"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</row>
    <row r="521" spans="14:70" ht="15.75" customHeight="1" x14ac:dyDescent="0.2"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</row>
    <row r="522" spans="14:70" ht="15.75" customHeight="1" x14ac:dyDescent="0.2"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</row>
    <row r="523" spans="14:70" ht="15.75" customHeight="1" x14ac:dyDescent="0.2"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</row>
    <row r="524" spans="14:70" ht="15.75" customHeight="1" x14ac:dyDescent="0.2"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</row>
    <row r="525" spans="14:70" ht="15.75" customHeight="1" x14ac:dyDescent="0.2"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</row>
    <row r="526" spans="14:70" ht="15.75" customHeight="1" x14ac:dyDescent="0.2"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</row>
    <row r="527" spans="14:70" ht="15.75" customHeight="1" x14ac:dyDescent="0.2"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</row>
    <row r="528" spans="14:70" ht="15.75" customHeight="1" x14ac:dyDescent="0.2"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</row>
    <row r="529" spans="14:70" ht="15.75" customHeight="1" x14ac:dyDescent="0.2"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</row>
    <row r="530" spans="14:70" ht="15.75" customHeight="1" x14ac:dyDescent="0.2"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</row>
    <row r="531" spans="14:70" ht="15.75" customHeight="1" x14ac:dyDescent="0.2"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</row>
    <row r="532" spans="14:70" ht="15.75" customHeight="1" x14ac:dyDescent="0.2"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</row>
    <row r="533" spans="14:70" ht="15.75" customHeight="1" x14ac:dyDescent="0.2"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</row>
    <row r="534" spans="14:70" ht="15.75" customHeight="1" x14ac:dyDescent="0.2"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</row>
    <row r="535" spans="14:70" ht="15.75" customHeight="1" x14ac:dyDescent="0.2"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</row>
    <row r="536" spans="14:70" ht="15.75" customHeight="1" x14ac:dyDescent="0.2"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</row>
    <row r="537" spans="14:70" ht="15.75" customHeight="1" x14ac:dyDescent="0.2"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</row>
    <row r="538" spans="14:70" ht="15.75" customHeight="1" x14ac:dyDescent="0.2"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</row>
    <row r="539" spans="14:70" ht="15.75" customHeight="1" x14ac:dyDescent="0.2"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</row>
    <row r="540" spans="14:70" ht="15.75" customHeight="1" x14ac:dyDescent="0.2"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</row>
    <row r="541" spans="14:70" ht="15.75" customHeight="1" x14ac:dyDescent="0.2"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</row>
    <row r="542" spans="14:70" ht="15.75" customHeight="1" x14ac:dyDescent="0.2"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</row>
    <row r="543" spans="14:70" ht="15.75" customHeight="1" x14ac:dyDescent="0.2"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</row>
    <row r="544" spans="14:70" ht="15.75" customHeight="1" x14ac:dyDescent="0.2"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</row>
    <row r="545" spans="14:70" ht="15.75" customHeight="1" x14ac:dyDescent="0.2"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</row>
    <row r="546" spans="14:70" ht="15.75" customHeight="1" x14ac:dyDescent="0.2"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</row>
    <row r="547" spans="14:70" ht="15.75" customHeight="1" x14ac:dyDescent="0.2"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</row>
    <row r="548" spans="14:70" ht="15.75" customHeight="1" x14ac:dyDescent="0.2"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</row>
    <row r="549" spans="14:70" ht="15.75" customHeight="1" x14ac:dyDescent="0.2"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</row>
    <row r="550" spans="14:70" ht="15.75" customHeight="1" x14ac:dyDescent="0.2"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</row>
    <row r="551" spans="14:70" ht="15.75" customHeight="1" x14ac:dyDescent="0.2"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</row>
    <row r="552" spans="14:70" ht="15.75" customHeight="1" x14ac:dyDescent="0.2"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</row>
    <row r="553" spans="14:70" ht="15.75" customHeight="1" x14ac:dyDescent="0.2"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</row>
    <row r="554" spans="14:70" ht="15.75" customHeight="1" x14ac:dyDescent="0.2"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</row>
    <row r="555" spans="14:70" ht="15.75" customHeight="1" x14ac:dyDescent="0.2"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</row>
    <row r="556" spans="14:70" ht="15.75" customHeight="1" x14ac:dyDescent="0.2"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</row>
    <row r="557" spans="14:70" ht="15.75" customHeight="1" x14ac:dyDescent="0.2"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</row>
    <row r="558" spans="14:70" ht="15.75" customHeight="1" x14ac:dyDescent="0.2"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</row>
    <row r="559" spans="14:70" ht="15.75" customHeight="1" x14ac:dyDescent="0.2"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</row>
    <row r="560" spans="14:70" ht="15.75" customHeight="1" x14ac:dyDescent="0.2"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</row>
    <row r="561" spans="14:70" ht="15.75" customHeight="1" x14ac:dyDescent="0.2"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</row>
    <row r="562" spans="14:70" ht="15.75" customHeight="1" x14ac:dyDescent="0.2"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</row>
    <row r="563" spans="14:70" ht="15.75" customHeight="1" x14ac:dyDescent="0.2"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</row>
    <row r="564" spans="14:70" ht="15.75" customHeight="1" x14ac:dyDescent="0.2"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</row>
    <row r="565" spans="14:70" ht="15.75" customHeight="1" x14ac:dyDescent="0.2"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</row>
    <row r="566" spans="14:70" ht="15.75" customHeight="1" x14ac:dyDescent="0.2"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</row>
    <row r="567" spans="14:70" ht="15.75" customHeight="1" x14ac:dyDescent="0.2"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</row>
    <row r="568" spans="14:70" ht="15.75" customHeight="1" x14ac:dyDescent="0.2"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</row>
    <row r="569" spans="14:70" ht="15.75" customHeight="1" x14ac:dyDescent="0.2"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</row>
    <row r="570" spans="14:70" ht="15.75" customHeight="1" x14ac:dyDescent="0.2"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</row>
    <row r="571" spans="14:70" ht="15.75" customHeight="1" x14ac:dyDescent="0.2"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</row>
    <row r="572" spans="14:70" ht="15.75" customHeight="1" x14ac:dyDescent="0.2"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</row>
    <row r="573" spans="14:70" ht="15.75" customHeight="1" x14ac:dyDescent="0.2"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</row>
    <row r="574" spans="14:70" ht="15.75" customHeight="1" x14ac:dyDescent="0.2"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</row>
    <row r="575" spans="14:70" ht="15.75" customHeight="1" x14ac:dyDescent="0.2"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</row>
    <row r="576" spans="14:70" ht="15.75" customHeight="1" x14ac:dyDescent="0.2"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</row>
    <row r="577" spans="14:70" ht="15.75" customHeight="1" x14ac:dyDescent="0.2"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</row>
    <row r="578" spans="14:70" ht="15.75" customHeight="1" x14ac:dyDescent="0.2"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</row>
    <row r="579" spans="14:70" ht="15.75" customHeight="1" x14ac:dyDescent="0.2"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</row>
    <row r="580" spans="14:70" ht="15.75" customHeight="1" x14ac:dyDescent="0.2"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</row>
    <row r="581" spans="14:70" ht="15.75" customHeight="1" x14ac:dyDescent="0.2"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</row>
    <row r="582" spans="14:70" ht="15.75" customHeight="1" x14ac:dyDescent="0.2"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</row>
    <row r="583" spans="14:70" ht="15.75" customHeight="1" x14ac:dyDescent="0.2"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</row>
    <row r="584" spans="14:70" ht="15.75" customHeight="1" x14ac:dyDescent="0.2"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</row>
    <row r="585" spans="14:70" ht="15.75" customHeight="1" x14ac:dyDescent="0.2"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</row>
    <row r="586" spans="14:70" ht="15.75" customHeight="1" x14ac:dyDescent="0.2"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</row>
    <row r="587" spans="14:70" ht="15.75" customHeight="1" x14ac:dyDescent="0.2"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</row>
    <row r="588" spans="14:70" ht="15.75" customHeight="1" x14ac:dyDescent="0.2"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</row>
    <row r="589" spans="14:70" ht="15.75" customHeight="1" x14ac:dyDescent="0.2"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</row>
    <row r="590" spans="14:70" ht="15.75" customHeight="1" x14ac:dyDescent="0.2"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</row>
    <row r="591" spans="14:70" ht="15.75" customHeight="1" x14ac:dyDescent="0.2"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</row>
    <row r="592" spans="14:70" ht="15.75" customHeight="1" x14ac:dyDescent="0.2"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</row>
    <row r="593" spans="14:70" ht="15.75" customHeight="1" x14ac:dyDescent="0.2"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</row>
    <row r="594" spans="14:70" ht="15.75" customHeight="1" x14ac:dyDescent="0.2"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</row>
    <row r="595" spans="14:70" ht="15.75" customHeight="1" x14ac:dyDescent="0.2"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</row>
    <row r="596" spans="14:70" ht="15.75" customHeight="1" x14ac:dyDescent="0.2"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</row>
    <row r="597" spans="14:70" ht="15.75" customHeight="1" x14ac:dyDescent="0.2"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</row>
    <row r="598" spans="14:70" ht="15.75" customHeight="1" x14ac:dyDescent="0.2"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</row>
    <row r="599" spans="14:70" ht="15.75" customHeight="1" x14ac:dyDescent="0.2"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</row>
    <row r="600" spans="14:70" ht="15.75" customHeight="1" x14ac:dyDescent="0.2"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</row>
    <row r="601" spans="14:70" ht="15.75" customHeight="1" x14ac:dyDescent="0.2"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</row>
    <row r="602" spans="14:70" ht="15.75" customHeight="1" x14ac:dyDescent="0.2"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</row>
    <row r="603" spans="14:70" ht="15.75" customHeight="1" x14ac:dyDescent="0.2"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</row>
    <row r="604" spans="14:70" ht="15.75" customHeight="1" x14ac:dyDescent="0.2"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</row>
    <row r="605" spans="14:70" ht="15.75" customHeight="1" x14ac:dyDescent="0.2"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</row>
    <row r="606" spans="14:70" ht="15.75" customHeight="1" x14ac:dyDescent="0.2"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</row>
    <row r="607" spans="14:70" ht="15.75" customHeight="1" x14ac:dyDescent="0.2"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</row>
    <row r="608" spans="14:70" ht="15.75" customHeight="1" x14ac:dyDescent="0.2"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</row>
    <row r="609" spans="14:70" ht="15.75" customHeight="1" x14ac:dyDescent="0.2"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</row>
    <row r="610" spans="14:70" ht="15.75" customHeight="1" x14ac:dyDescent="0.2"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</row>
    <row r="611" spans="14:70" ht="15.75" customHeight="1" x14ac:dyDescent="0.2"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</row>
    <row r="612" spans="14:70" ht="15.75" customHeight="1" x14ac:dyDescent="0.2"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</row>
    <row r="613" spans="14:70" ht="15.75" customHeight="1" x14ac:dyDescent="0.2"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</row>
    <row r="614" spans="14:70" ht="15.75" customHeight="1" x14ac:dyDescent="0.2"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</row>
    <row r="615" spans="14:70" ht="15.75" customHeight="1" x14ac:dyDescent="0.2"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</row>
    <row r="616" spans="14:70" ht="15.75" customHeight="1" x14ac:dyDescent="0.2"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</row>
    <row r="617" spans="14:70" ht="15.75" customHeight="1" x14ac:dyDescent="0.2"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</row>
    <row r="618" spans="14:70" ht="15.75" customHeight="1" x14ac:dyDescent="0.2"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</row>
    <row r="619" spans="14:70" ht="15.75" customHeight="1" x14ac:dyDescent="0.2"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</row>
    <row r="620" spans="14:70" ht="15.75" customHeight="1" x14ac:dyDescent="0.2"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</row>
    <row r="621" spans="14:70" ht="15.75" customHeight="1" x14ac:dyDescent="0.2"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</row>
    <row r="622" spans="14:70" ht="15.75" customHeight="1" x14ac:dyDescent="0.2"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</row>
    <row r="623" spans="14:70" ht="15.75" customHeight="1" x14ac:dyDescent="0.2"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</row>
    <row r="624" spans="14:70" ht="15.75" customHeight="1" x14ac:dyDescent="0.2"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</row>
    <row r="625" spans="14:70" ht="15.75" customHeight="1" x14ac:dyDescent="0.2"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</row>
    <row r="626" spans="14:70" ht="15.75" customHeight="1" x14ac:dyDescent="0.2"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</row>
    <row r="627" spans="14:70" ht="15.75" customHeight="1" x14ac:dyDescent="0.2"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</row>
    <row r="628" spans="14:70" ht="15.75" customHeight="1" x14ac:dyDescent="0.2"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</row>
    <row r="629" spans="14:70" ht="15.75" customHeight="1" x14ac:dyDescent="0.2"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</row>
    <row r="630" spans="14:70" ht="15.75" customHeight="1" x14ac:dyDescent="0.2"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</row>
    <row r="631" spans="14:70" ht="15.75" customHeight="1" x14ac:dyDescent="0.2"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</row>
    <row r="632" spans="14:70" ht="15.75" customHeight="1" x14ac:dyDescent="0.2"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</row>
    <row r="633" spans="14:70" ht="15.75" customHeight="1" x14ac:dyDescent="0.2"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</row>
    <row r="634" spans="14:70" ht="15.75" customHeight="1" x14ac:dyDescent="0.2"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</row>
    <row r="635" spans="14:70" ht="15.75" customHeight="1" x14ac:dyDescent="0.2"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</row>
    <row r="636" spans="14:70" ht="15.75" customHeight="1" x14ac:dyDescent="0.2"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</row>
    <row r="637" spans="14:70" ht="15.75" customHeight="1" x14ac:dyDescent="0.2"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</row>
    <row r="638" spans="14:70" ht="15.75" customHeight="1" x14ac:dyDescent="0.2"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</row>
    <row r="639" spans="14:70" ht="15.75" customHeight="1" x14ac:dyDescent="0.2"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</row>
    <row r="640" spans="14:70" ht="15.75" customHeight="1" x14ac:dyDescent="0.2"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</row>
    <row r="641" spans="14:70" ht="15.75" customHeight="1" x14ac:dyDescent="0.2"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</row>
    <row r="642" spans="14:70" ht="15.75" customHeight="1" x14ac:dyDescent="0.2"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</row>
    <row r="643" spans="14:70" ht="15.75" customHeight="1" x14ac:dyDescent="0.2"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</row>
    <row r="644" spans="14:70" ht="15.75" customHeight="1" x14ac:dyDescent="0.2"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</row>
    <row r="645" spans="14:70" ht="15.75" customHeight="1" x14ac:dyDescent="0.2"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</row>
    <row r="646" spans="14:70" ht="15.75" customHeight="1" x14ac:dyDescent="0.2"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</row>
    <row r="647" spans="14:70" ht="15.75" customHeight="1" x14ac:dyDescent="0.2"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</row>
    <row r="648" spans="14:70" ht="15.75" customHeight="1" x14ac:dyDescent="0.2"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</row>
    <row r="649" spans="14:70" ht="15.75" customHeight="1" x14ac:dyDescent="0.2"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</row>
    <row r="650" spans="14:70" ht="15.75" customHeight="1" x14ac:dyDescent="0.2"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</row>
    <row r="651" spans="14:70" ht="15.75" customHeight="1" x14ac:dyDescent="0.2"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</row>
    <row r="652" spans="14:70" ht="15.75" customHeight="1" x14ac:dyDescent="0.2"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</row>
    <row r="653" spans="14:70" ht="15.75" customHeight="1" x14ac:dyDescent="0.2"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</row>
    <row r="654" spans="14:70" ht="15.75" customHeight="1" x14ac:dyDescent="0.2"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</row>
    <row r="655" spans="14:70" ht="15.75" customHeight="1" x14ac:dyDescent="0.2"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</row>
    <row r="656" spans="14:70" ht="15.75" customHeight="1" x14ac:dyDescent="0.2"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</row>
    <row r="657" spans="14:70" ht="15.75" customHeight="1" x14ac:dyDescent="0.2"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</row>
    <row r="658" spans="14:70" ht="15.75" customHeight="1" x14ac:dyDescent="0.2"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</row>
    <row r="659" spans="14:70" ht="15.75" customHeight="1" x14ac:dyDescent="0.2"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</row>
    <row r="660" spans="14:70" ht="15.75" customHeight="1" x14ac:dyDescent="0.2"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</row>
    <row r="661" spans="14:70" ht="15.75" customHeight="1" x14ac:dyDescent="0.2"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</row>
    <row r="662" spans="14:70" ht="15.75" customHeight="1" x14ac:dyDescent="0.2"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</row>
    <row r="663" spans="14:70" ht="15.75" customHeight="1" x14ac:dyDescent="0.2"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</row>
    <row r="664" spans="14:70" ht="15.75" customHeight="1" x14ac:dyDescent="0.2"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</row>
    <row r="665" spans="14:70" ht="15.75" customHeight="1" x14ac:dyDescent="0.2"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</row>
    <row r="666" spans="14:70" ht="15.75" customHeight="1" x14ac:dyDescent="0.2"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</row>
    <row r="667" spans="14:70" ht="15.75" customHeight="1" x14ac:dyDescent="0.2"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</row>
    <row r="668" spans="14:70" ht="15.75" customHeight="1" x14ac:dyDescent="0.2"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</row>
    <row r="669" spans="14:70" ht="15.75" customHeight="1" x14ac:dyDescent="0.2"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</row>
    <row r="670" spans="14:70" ht="15.75" customHeight="1" x14ac:dyDescent="0.2"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</row>
    <row r="671" spans="14:70" ht="15.75" customHeight="1" x14ac:dyDescent="0.2"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</row>
    <row r="672" spans="14:70" ht="15.75" customHeight="1" x14ac:dyDescent="0.2"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</row>
    <row r="673" spans="14:70" ht="15.75" customHeight="1" x14ac:dyDescent="0.2"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</row>
    <row r="674" spans="14:70" ht="15.75" customHeight="1" x14ac:dyDescent="0.2"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</row>
    <row r="675" spans="14:70" ht="15.75" customHeight="1" x14ac:dyDescent="0.2"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</row>
    <row r="676" spans="14:70" ht="15.75" customHeight="1" x14ac:dyDescent="0.2"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</row>
    <row r="677" spans="14:70" ht="15.75" customHeight="1" x14ac:dyDescent="0.2"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</row>
    <row r="678" spans="14:70" ht="15.75" customHeight="1" x14ac:dyDescent="0.2"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</row>
    <row r="679" spans="14:70" ht="15.75" customHeight="1" x14ac:dyDescent="0.2"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</row>
    <row r="680" spans="14:70" ht="15.75" customHeight="1" x14ac:dyDescent="0.2"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</row>
    <row r="681" spans="14:70" ht="15.75" customHeight="1" x14ac:dyDescent="0.2"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</row>
    <row r="682" spans="14:70" ht="15.75" customHeight="1" x14ac:dyDescent="0.2"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</row>
    <row r="683" spans="14:70" ht="15.75" customHeight="1" x14ac:dyDescent="0.2"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</row>
    <row r="684" spans="14:70" ht="15.75" customHeight="1" x14ac:dyDescent="0.2"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</row>
    <row r="685" spans="14:70" ht="15.75" customHeight="1" x14ac:dyDescent="0.2"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</row>
    <row r="686" spans="14:70" ht="15.75" customHeight="1" x14ac:dyDescent="0.2"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</row>
    <row r="687" spans="14:70" ht="15.75" customHeight="1" x14ac:dyDescent="0.2"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</row>
    <row r="688" spans="14:70" ht="15.75" customHeight="1" x14ac:dyDescent="0.2"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</row>
    <row r="689" spans="14:70" ht="15.75" customHeight="1" x14ac:dyDescent="0.2"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</row>
    <row r="690" spans="14:70" ht="15.75" customHeight="1" x14ac:dyDescent="0.2"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</row>
    <row r="691" spans="14:70" ht="15.75" customHeight="1" x14ac:dyDescent="0.2"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</row>
    <row r="692" spans="14:70" ht="15.75" customHeight="1" x14ac:dyDescent="0.2"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</row>
    <row r="693" spans="14:70" ht="15.75" customHeight="1" x14ac:dyDescent="0.2"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</row>
    <row r="694" spans="14:70" ht="15.75" customHeight="1" x14ac:dyDescent="0.2"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</row>
    <row r="695" spans="14:70" ht="15.75" customHeight="1" x14ac:dyDescent="0.2"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</row>
    <row r="696" spans="14:70" ht="15.75" customHeight="1" x14ac:dyDescent="0.2"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</row>
    <row r="697" spans="14:70" ht="15.75" customHeight="1" x14ac:dyDescent="0.2"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</row>
    <row r="698" spans="14:70" ht="15.75" customHeight="1" x14ac:dyDescent="0.2"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</row>
    <row r="699" spans="14:70" ht="15.75" customHeight="1" x14ac:dyDescent="0.2"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</row>
    <row r="700" spans="14:70" ht="15.75" customHeight="1" x14ac:dyDescent="0.2"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</row>
    <row r="701" spans="14:70" ht="15.75" customHeight="1" x14ac:dyDescent="0.2"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</row>
    <row r="702" spans="14:70" ht="15.75" customHeight="1" x14ac:dyDescent="0.2"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</row>
    <row r="703" spans="14:70" ht="15.75" customHeight="1" x14ac:dyDescent="0.2"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</row>
    <row r="704" spans="14:70" ht="15.75" customHeight="1" x14ac:dyDescent="0.2"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</row>
    <row r="705" spans="14:70" ht="15.75" customHeight="1" x14ac:dyDescent="0.2"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</row>
    <row r="706" spans="14:70" ht="15.75" customHeight="1" x14ac:dyDescent="0.2"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</row>
    <row r="707" spans="14:70" ht="15.75" customHeight="1" x14ac:dyDescent="0.2"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</row>
    <row r="708" spans="14:70" ht="15.75" customHeight="1" x14ac:dyDescent="0.2"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</row>
    <row r="709" spans="14:70" ht="15.75" customHeight="1" x14ac:dyDescent="0.2"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</row>
    <row r="710" spans="14:70" ht="15.75" customHeight="1" x14ac:dyDescent="0.2"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</row>
    <row r="711" spans="14:70" ht="15.75" customHeight="1" x14ac:dyDescent="0.2"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</row>
    <row r="712" spans="14:70" ht="15.75" customHeight="1" x14ac:dyDescent="0.2"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</row>
    <row r="713" spans="14:70" ht="15.75" customHeight="1" x14ac:dyDescent="0.2"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</row>
    <row r="714" spans="14:70" ht="15.75" customHeight="1" x14ac:dyDescent="0.2"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</row>
    <row r="715" spans="14:70" ht="15.75" customHeight="1" x14ac:dyDescent="0.2"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</row>
    <row r="716" spans="14:70" ht="15.75" customHeight="1" x14ac:dyDescent="0.2"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</row>
    <row r="717" spans="14:70" ht="15.75" customHeight="1" x14ac:dyDescent="0.2"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</row>
    <row r="718" spans="14:70" ht="15.75" customHeight="1" x14ac:dyDescent="0.2"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</row>
    <row r="719" spans="14:70" ht="15.75" customHeight="1" x14ac:dyDescent="0.2"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</row>
    <row r="720" spans="14:70" ht="15.75" customHeight="1" x14ac:dyDescent="0.2"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</row>
    <row r="721" spans="14:70" ht="15.75" customHeight="1" x14ac:dyDescent="0.2"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</row>
    <row r="722" spans="14:70" ht="15.75" customHeight="1" x14ac:dyDescent="0.2"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</row>
    <row r="723" spans="14:70" ht="15.75" customHeight="1" x14ac:dyDescent="0.2"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</row>
    <row r="724" spans="14:70" ht="15.75" customHeight="1" x14ac:dyDescent="0.2"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</row>
    <row r="725" spans="14:70" ht="15.75" customHeight="1" x14ac:dyDescent="0.2"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</row>
    <row r="726" spans="14:70" ht="15.75" customHeight="1" x14ac:dyDescent="0.2"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</row>
    <row r="727" spans="14:70" ht="15.75" customHeight="1" x14ac:dyDescent="0.2"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</row>
    <row r="728" spans="14:70" ht="15.75" customHeight="1" x14ac:dyDescent="0.2"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</row>
    <row r="729" spans="14:70" ht="15.75" customHeight="1" x14ac:dyDescent="0.2"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</row>
    <row r="730" spans="14:70" ht="15.75" customHeight="1" x14ac:dyDescent="0.2"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</row>
    <row r="731" spans="14:70" ht="15.75" customHeight="1" x14ac:dyDescent="0.2"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</row>
    <row r="732" spans="14:70" ht="15.75" customHeight="1" x14ac:dyDescent="0.2"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</row>
    <row r="733" spans="14:70" ht="15.75" customHeight="1" x14ac:dyDescent="0.2"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</row>
    <row r="734" spans="14:70" ht="15.75" customHeight="1" x14ac:dyDescent="0.2"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</row>
    <row r="735" spans="14:70" ht="15.75" customHeight="1" x14ac:dyDescent="0.2"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</row>
    <row r="736" spans="14:70" ht="15.75" customHeight="1" x14ac:dyDescent="0.2"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</row>
    <row r="737" spans="14:70" ht="15.75" customHeight="1" x14ac:dyDescent="0.2"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</row>
    <row r="738" spans="14:70" ht="15.75" customHeight="1" x14ac:dyDescent="0.2"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</row>
    <row r="739" spans="14:70" ht="15.75" customHeight="1" x14ac:dyDescent="0.2"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</row>
    <row r="740" spans="14:70" ht="15.75" customHeight="1" x14ac:dyDescent="0.2"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</row>
    <row r="741" spans="14:70" ht="15.75" customHeight="1" x14ac:dyDescent="0.2"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</row>
    <row r="742" spans="14:70" ht="15.75" customHeight="1" x14ac:dyDescent="0.2"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</row>
    <row r="743" spans="14:70" ht="15.75" customHeight="1" x14ac:dyDescent="0.2"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</row>
    <row r="744" spans="14:70" ht="15.75" customHeight="1" x14ac:dyDescent="0.2"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</row>
    <row r="745" spans="14:70" ht="15.75" customHeight="1" x14ac:dyDescent="0.2"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</row>
    <row r="746" spans="14:70" ht="15.75" customHeight="1" x14ac:dyDescent="0.2"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</row>
    <row r="747" spans="14:70" ht="15.75" customHeight="1" x14ac:dyDescent="0.2"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</row>
    <row r="748" spans="14:70" ht="15.75" customHeight="1" x14ac:dyDescent="0.2"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</row>
    <row r="749" spans="14:70" ht="15.75" customHeight="1" x14ac:dyDescent="0.2"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</row>
    <row r="750" spans="14:70" ht="15.75" customHeight="1" x14ac:dyDescent="0.2"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</row>
    <row r="751" spans="14:70" ht="15.75" customHeight="1" x14ac:dyDescent="0.2"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</row>
    <row r="752" spans="14:70" ht="15.75" customHeight="1" x14ac:dyDescent="0.2"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</row>
    <row r="753" spans="14:70" ht="15.75" customHeight="1" x14ac:dyDescent="0.2"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</row>
    <row r="754" spans="14:70" ht="15.75" customHeight="1" x14ac:dyDescent="0.2"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</row>
    <row r="755" spans="14:70" ht="15.75" customHeight="1" x14ac:dyDescent="0.2"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</row>
    <row r="756" spans="14:70" ht="15.75" customHeight="1" x14ac:dyDescent="0.2"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</row>
    <row r="757" spans="14:70" ht="15.75" customHeight="1" x14ac:dyDescent="0.2"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</row>
    <row r="758" spans="14:70" ht="15.75" customHeight="1" x14ac:dyDescent="0.2"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</row>
    <row r="759" spans="14:70" ht="15.75" customHeight="1" x14ac:dyDescent="0.2"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</row>
    <row r="760" spans="14:70" ht="15.75" customHeight="1" x14ac:dyDescent="0.2"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</row>
    <row r="761" spans="14:70" ht="15.75" customHeight="1" x14ac:dyDescent="0.2"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</row>
    <row r="762" spans="14:70" ht="15.75" customHeight="1" x14ac:dyDescent="0.2"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</row>
    <row r="763" spans="14:70" ht="15.75" customHeight="1" x14ac:dyDescent="0.2"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</row>
    <row r="764" spans="14:70" ht="15.75" customHeight="1" x14ac:dyDescent="0.2"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</row>
    <row r="765" spans="14:70" ht="15.75" customHeight="1" x14ac:dyDescent="0.2"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</row>
    <row r="766" spans="14:70" ht="15.75" customHeight="1" x14ac:dyDescent="0.2"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</row>
    <row r="767" spans="14:70" ht="15.75" customHeight="1" x14ac:dyDescent="0.2"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</row>
    <row r="768" spans="14:70" ht="15.75" customHeight="1" x14ac:dyDescent="0.2"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</row>
    <row r="769" spans="14:70" ht="15.75" customHeight="1" x14ac:dyDescent="0.2"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</row>
    <row r="770" spans="14:70" ht="15.75" customHeight="1" x14ac:dyDescent="0.2"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</row>
    <row r="771" spans="14:70" ht="15.75" customHeight="1" x14ac:dyDescent="0.2"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</row>
    <row r="772" spans="14:70" ht="15.75" customHeight="1" x14ac:dyDescent="0.2"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</row>
    <row r="773" spans="14:70" ht="15.75" customHeight="1" x14ac:dyDescent="0.2"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</row>
    <row r="774" spans="14:70" ht="15.75" customHeight="1" x14ac:dyDescent="0.2"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</row>
    <row r="775" spans="14:70" ht="15.75" customHeight="1" x14ac:dyDescent="0.2"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</row>
    <row r="776" spans="14:70" ht="15.75" customHeight="1" x14ac:dyDescent="0.2"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</row>
    <row r="777" spans="14:70" ht="15.75" customHeight="1" x14ac:dyDescent="0.2"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</row>
    <row r="778" spans="14:70" ht="15.75" customHeight="1" x14ac:dyDescent="0.2"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</row>
    <row r="779" spans="14:70" ht="15.75" customHeight="1" x14ac:dyDescent="0.2"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</row>
    <row r="780" spans="14:70" ht="15.75" customHeight="1" x14ac:dyDescent="0.2"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</row>
    <row r="781" spans="14:70" ht="15.75" customHeight="1" x14ac:dyDescent="0.2"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</row>
    <row r="782" spans="14:70" ht="15.75" customHeight="1" x14ac:dyDescent="0.2"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</row>
    <row r="783" spans="14:70" ht="15.75" customHeight="1" x14ac:dyDescent="0.2"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</row>
    <row r="784" spans="14:70" ht="15.75" customHeight="1" x14ac:dyDescent="0.2"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</row>
    <row r="785" spans="14:70" ht="15.75" customHeight="1" x14ac:dyDescent="0.2"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</row>
    <row r="786" spans="14:70" ht="15.75" customHeight="1" x14ac:dyDescent="0.2"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</row>
    <row r="787" spans="14:70" ht="15.75" customHeight="1" x14ac:dyDescent="0.2"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</row>
    <row r="788" spans="14:70" ht="15.75" customHeight="1" x14ac:dyDescent="0.2"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</row>
    <row r="789" spans="14:70" ht="15.75" customHeight="1" x14ac:dyDescent="0.2"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</row>
    <row r="790" spans="14:70" ht="15.75" customHeight="1" x14ac:dyDescent="0.2"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</row>
    <row r="791" spans="14:70" ht="15.75" customHeight="1" x14ac:dyDescent="0.2"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</row>
    <row r="792" spans="14:70" ht="15.75" customHeight="1" x14ac:dyDescent="0.2"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</row>
    <row r="793" spans="14:70" ht="15.75" customHeight="1" x14ac:dyDescent="0.2"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</row>
    <row r="794" spans="14:70" ht="15.75" customHeight="1" x14ac:dyDescent="0.2"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</row>
    <row r="795" spans="14:70" ht="15.75" customHeight="1" x14ac:dyDescent="0.2"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</row>
    <row r="796" spans="14:70" ht="15.75" customHeight="1" x14ac:dyDescent="0.2"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</row>
    <row r="797" spans="14:70" ht="15.75" customHeight="1" x14ac:dyDescent="0.2"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</row>
    <row r="798" spans="14:70" ht="15.75" customHeight="1" x14ac:dyDescent="0.2"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</row>
    <row r="799" spans="14:70" ht="15.75" customHeight="1" x14ac:dyDescent="0.2"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</row>
    <row r="800" spans="14:70" ht="15.75" customHeight="1" x14ac:dyDescent="0.2"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</row>
    <row r="801" spans="14:70" ht="15.75" customHeight="1" x14ac:dyDescent="0.2"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</row>
    <row r="802" spans="14:70" ht="15.75" customHeight="1" x14ac:dyDescent="0.2"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</row>
    <row r="803" spans="14:70" ht="15.75" customHeight="1" x14ac:dyDescent="0.2"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</row>
    <row r="804" spans="14:70" ht="15.75" customHeight="1" x14ac:dyDescent="0.2"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</row>
    <row r="805" spans="14:70" ht="15.75" customHeight="1" x14ac:dyDescent="0.2"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</row>
    <row r="806" spans="14:70" ht="15.75" customHeight="1" x14ac:dyDescent="0.2"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</row>
    <row r="807" spans="14:70" ht="15.75" customHeight="1" x14ac:dyDescent="0.2"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</row>
    <row r="808" spans="14:70" ht="15.75" customHeight="1" x14ac:dyDescent="0.2"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</row>
    <row r="809" spans="14:70" ht="15.75" customHeight="1" x14ac:dyDescent="0.2"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</row>
    <row r="810" spans="14:70" ht="15.75" customHeight="1" x14ac:dyDescent="0.2"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</row>
    <row r="811" spans="14:70" ht="15.75" customHeight="1" x14ac:dyDescent="0.2"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</row>
    <row r="812" spans="14:70" ht="15.75" customHeight="1" x14ac:dyDescent="0.2"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</row>
    <row r="813" spans="14:70" ht="15.75" customHeight="1" x14ac:dyDescent="0.2"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</row>
    <row r="814" spans="14:70" ht="15.75" customHeight="1" x14ac:dyDescent="0.2"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</row>
    <row r="815" spans="14:70" ht="15.75" customHeight="1" x14ac:dyDescent="0.2"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</row>
    <row r="816" spans="14:70" ht="15.75" customHeight="1" x14ac:dyDescent="0.2"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</row>
    <row r="817" spans="14:70" ht="15.75" customHeight="1" x14ac:dyDescent="0.2"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</row>
    <row r="818" spans="14:70" ht="15.75" customHeight="1" x14ac:dyDescent="0.2"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</row>
    <row r="819" spans="14:70" ht="15.75" customHeight="1" x14ac:dyDescent="0.2"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</row>
    <row r="820" spans="14:70" ht="15.75" customHeight="1" x14ac:dyDescent="0.2"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</row>
    <row r="821" spans="14:70" ht="15.75" customHeight="1" x14ac:dyDescent="0.2"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</row>
    <row r="822" spans="14:70" ht="15.75" customHeight="1" x14ac:dyDescent="0.2"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</row>
    <row r="823" spans="14:70" ht="15.75" customHeight="1" x14ac:dyDescent="0.2"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</row>
    <row r="824" spans="14:70" ht="15.75" customHeight="1" x14ac:dyDescent="0.2"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</row>
    <row r="825" spans="14:70" ht="15.75" customHeight="1" x14ac:dyDescent="0.2"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</row>
    <row r="826" spans="14:70" ht="15.75" customHeight="1" x14ac:dyDescent="0.2"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</row>
    <row r="827" spans="14:70" ht="15.75" customHeight="1" x14ac:dyDescent="0.2"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</row>
    <row r="828" spans="14:70" ht="15.75" customHeight="1" x14ac:dyDescent="0.2"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</row>
    <row r="829" spans="14:70" ht="15.75" customHeight="1" x14ac:dyDescent="0.2"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</row>
    <row r="830" spans="14:70" ht="15.75" customHeight="1" x14ac:dyDescent="0.2"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</row>
    <row r="831" spans="14:70" ht="15.75" customHeight="1" x14ac:dyDescent="0.2"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</row>
    <row r="832" spans="14:70" ht="15.75" customHeight="1" x14ac:dyDescent="0.2"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</row>
    <row r="833" spans="14:70" ht="15.75" customHeight="1" x14ac:dyDescent="0.2"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</row>
    <row r="834" spans="14:70" ht="15.75" customHeight="1" x14ac:dyDescent="0.2"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</row>
    <row r="835" spans="14:70" ht="15.75" customHeight="1" x14ac:dyDescent="0.2"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</row>
    <row r="836" spans="14:70" ht="15.75" customHeight="1" x14ac:dyDescent="0.2"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</row>
    <row r="837" spans="14:70" ht="15.75" customHeight="1" x14ac:dyDescent="0.2"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</row>
    <row r="838" spans="14:70" ht="15.75" customHeight="1" x14ac:dyDescent="0.2"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</row>
    <row r="839" spans="14:70" ht="15.75" customHeight="1" x14ac:dyDescent="0.2"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</row>
    <row r="840" spans="14:70" ht="15.75" customHeight="1" x14ac:dyDescent="0.2"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</row>
    <row r="841" spans="14:70" ht="15.75" customHeight="1" x14ac:dyDescent="0.2"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</row>
    <row r="842" spans="14:70" ht="15.75" customHeight="1" x14ac:dyDescent="0.2"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</row>
    <row r="843" spans="14:70" ht="15.75" customHeight="1" x14ac:dyDescent="0.2"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</row>
    <row r="844" spans="14:70" ht="15.75" customHeight="1" x14ac:dyDescent="0.2"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</row>
    <row r="845" spans="14:70" ht="15.75" customHeight="1" x14ac:dyDescent="0.2"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</row>
    <row r="846" spans="14:70" ht="15.75" customHeight="1" x14ac:dyDescent="0.2"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</row>
    <row r="847" spans="14:70" ht="15.75" customHeight="1" x14ac:dyDescent="0.2"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</row>
    <row r="848" spans="14:70" ht="15.75" customHeight="1" x14ac:dyDescent="0.2"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</row>
    <row r="849" spans="14:70" ht="15.75" customHeight="1" x14ac:dyDescent="0.2"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</row>
    <row r="850" spans="14:70" ht="15.75" customHeight="1" x14ac:dyDescent="0.2"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</row>
    <row r="851" spans="14:70" ht="15.75" customHeight="1" x14ac:dyDescent="0.2"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</row>
    <row r="852" spans="14:70" ht="15.75" customHeight="1" x14ac:dyDescent="0.2"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</row>
    <row r="853" spans="14:70" ht="15.75" customHeight="1" x14ac:dyDescent="0.2"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</row>
    <row r="854" spans="14:70" ht="15.75" customHeight="1" x14ac:dyDescent="0.2"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</row>
    <row r="855" spans="14:70" ht="15.75" customHeight="1" x14ac:dyDescent="0.2"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</row>
    <row r="856" spans="14:70" ht="15.75" customHeight="1" x14ac:dyDescent="0.2"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</row>
    <row r="857" spans="14:70" ht="15.75" customHeight="1" x14ac:dyDescent="0.2"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</row>
    <row r="858" spans="14:70" ht="15.75" customHeight="1" x14ac:dyDescent="0.2"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</row>
    <row r="859" spans="14:70" ht="15.75" customHeight="1" x14ac:dyDescent="0.2"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</row>
    <row r="860" spans="14:70" ht="15.75" customHeight="1" x14ac:dyDescent="0.2"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</row>
    <row r="861" spans="14:70" ht="15.75" customHeight="1" x14ac:dyDescent="0.2"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</row>
    <row r="862" spans="14:70" ht="15.75" customHeight="1" x14ac:dyDescent="0.2"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</row>
    <row r="863" spans="14:70" ht="15.75" customHeight="1" x14ac:dyDescent="0.2"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</row>
    <row r="864" spans="14:70" ht="15.75" customHeight="1" x14ac:dyDescent="0.2"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</row>
    <row r="865" spans="14:70" ht="15.75" customHeight="1" x14ac:dyDescent="0.2"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</row>
    <row r="866" spans="14:70" ht="15.75" customHeight="1" x14ac:dyDescent="0.2"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</row>
    <row r="867" spans="14:70" ht="15.75" customHeight="1" x14ac:dyDescent="0.2"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</row>
    <row r="868" spans="14:70" ht="15.75" customHeight="1" x14ac:dyDescent="0.2"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</row>
    <row r="869" spans="14:70" ht="15.75" customHeight="1" x14ac:dyDescent="0.2"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</row>
    <row r="870" spans="14:70" ht="15.75" customHeight="1" x14ac:dyDescent="0.2"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</row>
    <row r="871" spans="14:70" ht="15.75" customHeight="1" x14ac:dyDescent="0.2"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</row>
    <row r="872" spans="14:70" ht="15.75" customHeight="1" x14ac:dyDescent="0.2"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</row>
    <row r="873" spans="14:70" ht="15.75" customHeight="1" x14ac:dyDescent="0.2"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</row>
    <row r="874" spans="14:70" ht="15.75" customHeight="1" x14ac:dyDescent="0.2"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</row>
    <row r="875" spans="14:70" ht="15.75" customHeight="1" x14ac:dyDescent="0.2"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</row>
    <row r="876" spans="14:70" ht="15.75" customHeight="1" x14ac:dyDescent="0.2"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</row>
    <row r="877" spans="14:70" ht="15.75" customHeight="1" x14ac:dyDescent="0.2"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</row>
    <row r="878" spans="14:70" ht="15.75" customHeight="1" x14ac:dyDescent="0.2"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</row>
    <row r="879" spans="14:70" ht="15.75" customHeight="1" x14ac:dyDescent="0.2"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</row>
    <row r="880" spans="14:70" ht="15.75" customHeight="1" x14ac:dyDescent="0.2"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</row>
    <row r="881" spans="14:70" ht="15.75" customHeight="1" x14ac:dyDescent="0.2"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</row>
    <row r="882" spans="14:70" ht="15.75" customHeight="1" x14ac:dyDescent="0.2"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</row>
    <row r="883" spans="14:70" ht="15.75" customHeight="1" x14ac:dyDescent="0.2"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</row>
    <row r="884" spans="14:70" ht="15.75" customHeight="1" x14ac:dyDescent="0.2"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</row>
    <row r="885" spans="14:70" ht="15.75" customHeight="1" x14ac:dyDescent="0.2"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</row>
    <row r="886" spans="14:70" ht="15.75" customHeight="1" x14ac:dyDescent="0.2"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</row>
    <row r="887" spans="14:70" ht="15.75" customHeight="1" x14ac:dyDescent="0.2"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</row>
    <row r="888" spans="14:70" ht="15.75" customHeight="1" x14ac:dyDescent="0.2"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</row>
    <row r="889" spans="14:70" ht="15.75" customHeight="1" x14ac:dyDescent="0.2"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</row>
    <row r="890" spans="14:70" ht="15.75" customHeight="1" x14ac:dyDescent="0.2"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</row>
    <row r="891" spans="14:70" ht="15.75" customHeight="1" x14ac:dyDescent="0.2"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</row>
    <row r="892" spans="14:70" ht="15.75" customHeight="1" x14ac:dyDescent="0.2"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</row>
    <row r="893" spans="14:70" ht="15.75" customHeight="1" x14ac:dyDescent="0.2"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</row>
    <row r="894" spans="14:70" ht="15.75" customHeight="1" x14ac:dyDescent="0.2"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</row>
    <row r="895" spans="14:70" ht="15.75" customHeight="1" x14ac:dyDescent="0.2"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</row>
    <row r="896" spans="14:70" ht="15.75" customHeight="1" x14ac:dyDescent="0.2"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</row>
    <row r="897" spans="14:70" ht="15.75" customHeight="1" x14ac:dyDescent="0.2"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</row>
    <row r="898" spans="14:70" ht="15.75" customHeight="1" x14ac:dyDescent="0.2"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</row>
    <row r="899" spans="14:70" ht="15.75" customHeight="1" x14ac:dyDescent="0.2"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</row>
    <row r="900" spans="14:70" ht="15.75" customHeight="1" x14ac:dyDescent="0.2"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</row>
    <row r="901" spans="14:70" ht="15.75" customHeight="1" x14ac:dyDescent="0.2"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</row>
    <row r="902" spans="14:70" ht="15.75" customHeight="1" x14ac:dyDescent="0.2"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</row>
    <row r="903" spans="14:70" ht="15.75" customHeight="1" x14ac:dyDescent="0.2"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</row>
    <row r="904" spans="14:70" ht="15.75" customHeight="1" x14ac:dyDescent="0.2"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</row>
    <row r="905" spans="14:70" ht="15.75" customHeight="1" x14ac:dyDescent="0.2"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</row>
    <row r="906" spans="14:70" ht="15.75" customHeight="1" x14ac:dyDescent="0.2"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</row>
    <row r="907" spans="14:70" ht="15.75" customHeight="1" x14ac:dyDescent="0.2"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</row>
    <row r="908" spans="14:70" ht="15.75" customHeight="1" x14ac:dyDescent="0.2"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</row>
    <row r="909" spans="14:70" ht="15.75" customHeight="1" x14ac:dyDescent="0.2"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</row>
    <row r="910" spans="14:70" ht="15.75" customHeight="1" x14ac:dyDescent="0.2"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</row>
    <row r="911" spans="14:70" ht="15.75" customHeight="1" x14ac:dyDescent="0.2"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</row>
    <row r="912" spans="14:70" ht="15.75" customHeight="1" x14ac:dyDescent="0.2"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</row>
    <row r="913" spans="14:70" ht="15.75" customHeight="1" x14ac:dyDescent="0.2"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</row>
    <row r="914" spans="14:70" ht="15.75" customHeight="1" x14ac:dyDescent="0.2"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</row>
    <row r="915" spans="14:70" ht="15.75" customHeight="1" x14ac:dyDescent="0.2"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</row>
    <row r="916" spans="14:70" ht="15.75" customHeight="1" x14ac:dyDescent="0.2"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</row>
    <row r="917" spans="14:70" ht="15.75" customHeight="1" x14ac:dyDescent="0.2"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</row>
    <row r="918" spans="14:70" ht="15.75" customHeight="1" x14ac:dyDescent="0.2"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</row>
    <row r="919" spans="14:70" ht="15.75" customHeight="1" x14ac:dyDescent="0.2"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</row>
    <row r="920" spans="14:70" ht="15.75" customHeight="1" x14ac:dyDescent="0.2"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</row>
    <row r="921" spans="14:70" ht="15.75" customHeight="1" x14ac:dyDescent="0.2"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</row>
    <row r="922" spans="14:70" ht="15.75" customHeight="1" x14ac:dyDescent="0.2"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</row>
    <row r="923" spans="14:70" ht="15.75" customHeight="1" x14ac:dyDescent="0.2"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</row>
    <row r="924" spans="14:70" ht="15.75" customHeight="1" x14ac:dyDescent="0.2"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</row>
    <row r="925" spans="14:70" ht="15.75" customHeight="1" x14ac:dyDescent="0.2"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</row>
    <row r="926" spans="14:70" ht="15.75" customHeight="1" x14ac:dyDescent="0.2"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</row>
    <row r="927" spans="14:70" ht="15.75" customHeight="1" x14ac:dyDescent="0.2"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</row>
    <row r="928" spans="14:70" ht="15.75" customHeight="1" x14ac:dyDescent="0.2"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</row>
    <row r="929" spans="14:70" ht="15.75" customHeight="1" x14ac:dyDescent="0.2"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</row>
    <row r="930" spans="14:70" ht="15.75" customHeight="1" x14ac:dyDescent="0.2"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</row>
    <row r="931" spans="14:70" ht="15.75" customHeight="1" x14ac:dyDescent="0.2"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</row>
    <row r="932" spans="14:70" ht="15.75" customHeight="1" x14ac:dyDescent="0.2"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</row>
    <row r="933" spans="14:70" ht="15.75" customHeight="1" x14ac:dyDescent="0.2"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</row>
    <row r="934" spans="14:70" ht="15.75" customHeight="1" x14ac:dyDescent="0.2"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</row>
    <row r="935" spans="14:70" ht="15.75" customHeight="1" x14ac:dyDescent="0.2"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</row>
    <row r="936" spans="14:70" ht="15.75" customHeight="1" x14ac:dyDescent="0.2"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</row>
    <row r="937" spans="14:70" ht="15.75" customHeight="1" x14ac:dyDescent="0.2"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</row>
    <row r="938" spans="14:70" ht="15.75" customHeight="1" x14ac:dyDescent="0.2"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</row>
    <row r="939" spans="14:70" ht="15.75" customHeight="1" x14ac:dyDescent="0.2"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</row>
    <row r="940" spans="14:70" ht="15.75" customHeight="1" x14ac:dyDescent="0.2"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</row>
    <row r="941" spans="14:70" ht="15.75" customHeight="1" x14ac:dyDescent="0.2"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</row>
    <row r="942" spans="14:70" ht="15.75" customHeight="1" x14ac:dyDescent="0.2"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</row>
    <row r="943" spans="14:70" ht="15.75" customHeight="1" x14ac:dyDescent="0.2"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</row>
    <row r="944" spans="14:70" ht="15.75" customHeight="1" x14ac:dyDescent="0.2"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</row>
    <row r="945" spans="14:70" ht="15.75" customHeight="1" x14ac:dyDescent="0.2"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</row>
    <row r="946" spans="14:70" ht="15.75" customHeight="1" x14ac:dyDescent="0.2"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</row>
    <row r="947" spans="14:70" ht="15.75" customHeight="1" x14ac:dyDescent="0.2"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</row>
    <row r="948" spans="14:70" ht="15.75" customHeight="1" x14ac:dyDescent="0.2"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</row>
    <row r="949" spans="14:70" ht="15.75" customHeight="1" x14ac:dyDescent="0.2"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</row>
    <row r="950" spans="14:70" ht="15.75" customHeight="1" x14ac:dyDescent="0.2"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</row>
    <row r="951" spans="14:70" ht="15.75" customHeight="1" x14ac:dyDescent="0.2"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</row>
    <row r="952" spans="14:70" ht="15.75" customHeight="1" x14ac:dyDescent="0.2"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</row>
    <row r="953" spans="14:70" ht="15.75" customHeight="1" x14ac:dyDescent="0.2"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</row>
    <row r="954" spans="14:70" ht="15.75" customHeight="1" x14ac:dyDescent="0.2"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</row>
    <row r="955" spans="14:70" ht="15.75" customHeight="1" x14ac:dyDescent="0.2"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</row>
    <row r="956" spans="14:70" ht="15.75" customHeight="1" x14ac:dyDescent="0.2"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</row>
    <row r="957" spans="14:70" ht="15.75" customHeight="1" x14ac:dyDescent="0.2"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</row>
    <row r="958" spans="14:70" ht="15.75" customHeight="1" x14ac:dyDescent="0.2"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</row>
    <row r="959" spans="14:70" ht="15.75" customHeight="1" x14ac:dyDescent="0.2"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</row>
    <row r="960" spans="14:70" ht="15.75" customHeight="1" x14ac:dyDescent="0.2"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</row>
    <row r="961" spans="14:70" ht="15.75" customHeight="1" x14ac:dyDescent="0.2"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</row>
    <row r="962" spans="14:70" ht="15.75" customHeight="1" x14ac:dyDescent="0.2"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</row>
    <row r="963" spans="14:70" ht="15.75" customHeight="1" x14ac:dyDescent="0.2"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</row>
    <row r="964" spans="14:70" ht="15.75" customHeight="1" x14ac:dyDescent="0.2"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</row>
    <row r="965" spans="14:70" ht="15.75" customHeight="1" x14ac:dyDescent="0.2"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</row>
    <row r="966" spans="14:70" ht="15.75" customHeight="1" x14ac:dyDescent="0.2"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</row>
    <row r="967" spans="14:70" ht="15.75" customHeight="1" x14ac:dyDescent="0.2"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</row>
    <row r="968" spans="14:70" ht="15.75" customHeight="1" x14ac:dyDescent="0.2"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</row>
    <row r="969" spans="14:70" ht="15.75" customHeight="1" x14ac:dyDescent="0.2"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</row>
    <row r="970" spans="14:70" ht="15.75" customHeight="1" x14ac:dyDescent="0.2"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</row>
    <row r="971" spans="14:70" ht="15.75" customHeight="1" x14ac:dyDescent="0.2"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</row>
    <row r="972" spans="14:70" ht="15.75" customHeight="1" x14ac:dyDescent="0.2"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</row>
    <row r="973" spans="14:70" ht="15.75" customHeight="1" x14ac:dyDescent="0.2"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</row>
    <row r="974" spans="14:70" ht="15.75" customHeight="1" x14ac:dyDescent="0.2"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</row>
    <row r="975" spans="14:70" ht="15.75" customHeight="1" x14ac:dyDescent="0.2"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</row>
    <row r="976" spans="14:70" ht="15.75" customHeight="1" x14ac:dyDescent="0.2"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</row>
    <row r="977" spans="14:70" ht="15.75" customHeight="1" x14ac:dyDescent="0.2"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</row>
    <row r="978" spans="14:70" ht="15.75" customHeight="1" x14ac:dyDescent="0.2"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</row>
    <row r="979" spans="14:70" ht="15.75" customHeight="1" x14ac:dyDescent="0.2"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</row>
    <row r="980" spans="14:70" ht="15.75" customHeight="1" x14ac:dyDescent="0.2"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</row>
    <row r="981" spans="14:70" ht="15.75" customHeight="1" x14ac:dyDescent="0.2"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</row>
    <row r="982" spans="14:70" ht="15.75" customHeight="1" x14ac:dyDescent="0.2"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</row>
    <row r="983" spans="14:70" ht="15.75" customHeight="1" x14ac:dyDescent="0.2"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</row>
    <row r="984" spans="14:70" ht="15.75" customHeight="1" x14ac:dyDescent="0.2"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</row>
    <row r="985" spans="14:70" ht="15.75" customHeight="1" x14ac:dyDescent="0.2"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</row>
    <row r="986" spans="14:70" ht="15.75" customHeight="1" x14ac:dyDescent="0.2"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</row>
    <row r="987" spans="14:70" ht="15.75" customHeight="1" x14ac:dyDescent="0.2"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</row>
    <row r="988" spans="14:70" ht="15.75" customHeight="1" x14ac:dyDescent="0.2"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</row>
    <row r="989" spans="14:70" ht="15.75" customHeight="1" x14ac:dyDescent="0.2"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</row>
    <row r="990" spans="14:70" ht="15.75" customHeight="1" x14ac:dyDescent="0.2"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</row>
    <row r="991" spans="14:70" ht="15.75" customHeight="1" x14ac:dyDescent="0.2"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</row>
    <row r="992" spans="14:70" ht="15.75" customHeight="1" x14ac:dyDescent="0.2"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</row>
    <row r="993" spans="14:70" ht="15.75" customHeight="1" x14ac:dyDescent="0.2"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</row>
    <row r="994" spans="14:70" ht="15.75" customHeight="1" x14ac:dyDescent="0.2"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</row>
    <row r="995" spans="14:70" ht="15.75" customHeight="1" x14ac:dyDescent="0.2"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</row>
    <row r="996" spans="14:70" ht="15.75" customHeight="1" x14ac:dyDescent="0.2"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</row>
    <row r="997" spans="14:70" ht="15.75" customHeight="1" x14ac:dyDescent="0.2"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</row>
    <row r="998" spans="14:70" ht="15.75" customHeight="1" x14ac:dyDescent="0.2"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</row>
    <row r="999" spans="14:70" ht="15.75" customHeight="1" x14ac:dyDescent="0.2"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</row>
    <row r="1000" spans="14:70" ht="15.75" customHeight="1" x14ac:dyDescent="0.2"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</row>
    <row r="1001" spans="14:70" ht="15.75" customHeight="1" x14ac:dyDescent="0.2"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  <c r="BR1001" s="4"/>
    </row>
    <row r="1002" spans="14:70" ht="15.75" customHeight="1" x14ac:dyDescent="0.2"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</row>
  </sheetData>
  <hyperlinks>
    <hyperlink ref="M2" r:id="rId1" xr:uid="{00000000-0004-0000-0000-000000000000}"/>
    <hyperlink ref="N2" r:id="rId2" xr:uid="{00000000-0004-0000-0000-000001000000}"/>
    <hyperlink ref="O2" r:id="rId3" xr:uid="{00000000-0004-0000-0000-000002000000}"/>
    <hyperlink ref="X2" r:id="rId4" xr:uid="{00000000-0004-0000-0000-000003000000}"/>
    <hyperlink ref="Y2" r:id="rId5" xr:uid="{00000000-0004-0000-0000-000004000000}"/>
    <hyperlink ref="Z2" r:id="rId6" xr:uid="{00000000-0004-0000-0000-000005000000}"/>
    <hyperlink ref="AA2" r:id="rId7" xr:uid="{00000000-0004-0000-0000-000006000000}"/>
    <hyperlink ref="AB2" r:id="rId8" xr:uid="{00000000-0004-0000-0000-000007000000}"/>
    <hyperlink ref="AC2" r:id="rId9" xr:uid="{00000000-0004-0000-0000-000008000000}"/>
    <hyperlink ref="P2" r:id="rId10" xr:uid="{1BDD97E6-0446-4A02-B657-97C72079456D}"/>
    <hyperlink ref="Q2" r:id="rId11" xr:uid="{708C76D5-AC70-4A4E-ACE4-36DF1C685DF1}"/>
    <hyperlink ref="AD2" r:id="rId12" xr:uid="{2DB12A1F-0F60-4ED8-AF82-062941D7713B}"/>
    <hyperlink ref="AE2" r:id="rId13" xr:uid="{807B4249-E8DF-4D72-AA64-61D0E08F2C44}"/>
    <hyperlink ref="AF2" r:id="rId14" xr:uid="{0C84E10D-EE37-4C26-9C38-78F2E2AB81C4}"/>
    <hyperlink ref="AG2" r:id="rId15" xr:uid="{6C7F35BC-824C-4DCC-A3AE-738B83DCB20C}"/>
    <hyperlink ref="AH2" r:id="rId16" xr:uid="{C9130D0D-4475-47A7-A4E9-FA7423E57C68}"/>
    <hyperlink ref="AI2" r:id="rId17" xr:uid="{9BDFC90B-6948-4CE9-9079-79AAAAF96A64}"/>
    <hyperlink ref="AJ2" r:id="rId18" xr:uid="{D324EB2F-AD1E-4AD5-81FE-D1495C6F8944}"/>
    <hyperlink ref="R2" r:id="rId19" xr:uid="{3CB4FBFA-2260-4FE3-AE10-CDF8BED3D579}"/>
    <hyperlink ref="AK2" r:id="rId20" xr:uid="{F91D4CC0-07FA-4754-8B00-A19DD97C77A6}"/>
    <hyperlink ref="AL2" r:id="rId21" xr:uid="{AD9E9C46-1D82-4531-9F7E-F61A1CBA1763}"/>
    <hyperlink ref="AM2" r:id="rId22" xr:uid="{6423447F-4152-4285-B6E0-F91BDDD0BECF}"/>
    <hyperlink ref="AN2" r:id="rId23" xr:uid="{59E7CE76-0457-4C2E-9FD7-9392751F2425}"/>
    <hyperlink ref="AO2" r:id="rId24" xr:uid="{8ABFE8A0-85F0-4BDA-B1FB-87B9F2C955A0}"/>
    <hyperlink ref="AP2" r:id="rId25" xr:uid="{C6FC4A33-3932-482A-8FBF-02BB8811B49B}"/>
    <hyperlink ref="AQ2" r:id="rId26" xr:uid="{D6237AE7-ABDE-442C-A6CF-6644DC422B1D}"/>
    <hyperlink ref="AR2" r:id="rId27" xr:uid="{B9A42952-2837-4716-8C9B-10AAA6CC7C0E}"/>
    <hyperlink ref="AS2" r:id="rId28" xr:uid="{14D7BB9D-52FC-41F0-97B3-25C5FF772B9E}"/>
    <hyperlink ref="AT2" r:id="rId29" xr:uid="{491C8CA1-FBA9-4DE4-A0E4-2B1739D66514}"/>
    <hyperlink ref="AU2" r:id="rId30" xr:uid="{53D394C8-2B34-42BF-B0A7-6700CA4CEBBD}"/>
    <hyperlink ref="AV2" r:id="rId31" xr:uid="{C94A25C5-AA1A-4B09-A1D6-E530747B201B}"/>
    <hyperlink ref="AW2" r:id="rId32" xr:uid="{DB34D83A-90E0-43B5-AC73-7B5C2E620321}"/>
    <hyperlink ref="AX2" r:id="rId33" xr:uid="{DC834958-9AA6-412F-855C-5B72F3A67061}"/>
    <hyperlink ref="BB2" r:id="rId34" xr:uid="{0E67D379-DC5C-4301-B2F2-5001BE28C755}"/>
    <hyperlink ref="AY2" r:id="rId35" xr:uid="{090657CD-3275-4B6E-8206-B73F567DBB63}"/>
    <hyperlink ref="AZ2" r:id="rId36" xr:uid="{37F4EB87-7105-46AC-93DF-843680ACA736}"/>
    <hyperlink ref="BA2" r:id="rId37" xr:uid="{7EC82643-3EC1-4867-AC22-5D8BBAF8F14B}"/>
    <hyperlink ref="BJ2" r:id="rId38" xr:uid="{671BF52E-4948-2F4C-B0A1-4FA45C912F3E}"/>
    <hyperlink ref="BI2" r:id="rId39" xr:uid="{49D250EC-CB15-4243-B96A-01F5252E5139}"/>
    <hyperlink ref="BH2" r:id="rId40" xr:uid="{003738BF-FA48-BD45-8657-D73D60B4CC08}"/>
    <hyperlink ref="BG2" r:id="rId41" xr:uid="{C9DE1FAD-94D1-044A-A96D-F824354555FB}"/>
    <hyperlink ref="BF2" r:id="rId42" xr:uid="{711A18F2-4D6E-884A-9F39-B34864886B3B}"/>
    <hyperlink ref="BE2" r:id="rId43" xr:uid="{56A10A7C-57E9-BA44-A8D9-A6877AEDF251}"/>
    <hyperlink ref="BD2" r:id="rId44" xr:uid="{E05255C1-5C33-3041-82C6-7B733A7315EC}"/>
    <hyperlink ref="BC2" r:id="rId45" xr:uid="{BF6A59BD-65E9-534B-B952-53CC19F50D0A}"/>
    <hyperlink ref="S2" r:id="rId46" xr:uid="{9B628D70-3B66-F54F-924C-C4B7E293572C}"/>
    <hyperlink ref="BK2" r:id="rId47" xr:uid="{1D091343-62F7-8146-B1EE-F59DA0BDC645}"/>
    <hyperlink ref="BL2" r:id="rId48" xr:uid="{F62690D8-A919-4245-A440-DD39C523B858}"/>
    <hyperlink ref="BM2" r:id="rId49" xr:uid="{991CAD94-FE34-1944-B8D1-36D732C93348}"/>
    <hyperlink ref="BN2" r:id="rId50" xr:uid="{7C22B377-F523-DB42-9B5A-6C382A769175}"/>
    <hyperlink ref="BO2" r:id="rId51" xr:uid="{154E2FCF-7B66-6A44-A801-2F4B23E79283}"/>
    <hyperlink ref="T2" r:id="rId52" xr:uid="{CB82C661-30D6-4A46-BCA0-FA01CD14E647}"/>
    <hyperlink ref="U2" r:id="rId53" xr:uid="{C2C5DADF-D3E3-994D-BCD0-31F2C36A9FEA}"/>
    <hyperlink ref="V2" r:id="rId54" xr:uid="{5B4AE07A-F0C6-544B-B42E-F4DD087235C3}"/>
    <hyperlink ref="W2" r:id="rId55" xr:uid="{A18922E2-53BE-D542-9EC4-67C996309CD6}"/>
    <hyperlink ref="BP2" r:id="rId56" xr:uid="{D2C3C789-BE87-5641-9A77-4475560D5FEA}"/>
    <hyperlink ref="BQ2" r:id="rId57" xr:uid="{90F8A595-5EA8-1B43-A43A-50D97516F284}"/>
    <hyperlink ref="BR2" r:id="rId58" xr:uid="{57C19D77-301F-C248-A657-ED98B64E4B32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B1:X999"/>
  <sheetViews>
    <sheetView topLeftCell="A15" zoomScale="161" zoomScaleNormal="40" workbookViewId="0">
      <selection activeCell="E45" sqref="E45"/>
    </sheetView>
  </sheetViews>
  <sheetFormatPr baseColWidth="10" defaultColWidth="14.5" defaultRowHeight="15" customHeight="1" x14ac:dyDescent="0.2"/>
  <cols>
    <col min="1" max="1" width="17" customWidth="1"/>
    <col min="2" max="5" width="12.6640625" customWidth="1"/>
    <col min="6" max="6" width="17.1640625" customWidth="1"/>
    <col min="7" max="7" width="15" customWidth="1"/>
    <col min="8" max="8" width="7.6640625" customWidth="1"/>
  </cols>
  <sheetData>
    <row r="1" spans="2:9" ht="31.5" customHeight="1" x14ac:dyDescent="0.2"/>
    <row r="2" spans="2:9" ht="24.75" customHeight="1" x14ac:dyDescent="0.2"/>
    <row r="3" spans="2:9" ht="37.5" customHeight="1" x14ac:dyDescent="0.2">
      <c r="B3" s="36" t="s">
        <v>420</v>
      </c>
      <c r="C3" s="37" t="s">
        <v>421</v>
      </c>
      <c r="D3" s="37" t="s">
        <v>485</v>
      </c>
      <c r="E3" s="37" t="s">
        <v>486</v>
      </c>
      <c r="F3" s="38" t="s">
        <v>291</v>
      </c>
      <c r="G3" s="39"/>
      <c r="H3" s="35" t="s">
        <v>23</v>
      </c>
      <c r="I3" s="35" t="s">
        <v>24</v>
      </c>
    </row>
    <row r="4" spans="2:9" ht="39" customHeight="1" x14ac:dyDescent="0.2">
      <c r="B4" s="60"/>
      <c r="C4" s="61"/>
      <c r="D4" s="61"/>
      <c r="E4" s="61"/>
      <c r="F4" s="62" t="s">
        <v>292</v>
      </c>
      <c r="G4" s="34" t="s">
        <v>293</v>
      </c>
      <c r="H4" s="63"/>
      <c r="I4" s="63"/>
    </row>
    <row r="5" spans="2:9" ht="17" customHeight="1" x14ac:dyDescent="0.2">
      <c r="B5" s="64">
        <v>100</v>
      </c>
      <c r="C5" s="33" t="s">
        <v>491</v>
      </c>
      <c r="D5" s="33">
        <v>100</v>
      </c>
      <c r="E5" s="33">
        <v>100</v>
      </c>
      <c r="F5" s="67" t="s">
        <v>487</v>
      </c>
      <c r="G5" s="67" t="s">
        <v>425</v>
      </c>
      <c r="H5" s="68" t="s">
        <v>117</v>
      </c>
      <c r="I5" s="68" t="s">
        <v>45</v>
      </c>
    </row>
    <row r="6" spans="2:9" ht="16" x14ac:dyDescent="0.2">
      <c r="B6" s="64">
        <v>90.384615384615387</v>
      </c>
      <c r="C6" s="33">
        <v>100</v>
      </c>
      <c r="D6" s="33">
        <v>100</v>
      </c>
      <c r="E6" s="33">
        <v>100</v>
      </c>
      <c r="F6" s="65" t="s">
        <v>43</v>
      </c>
      <c r="G6" s="65" t="s">
        <v>42</v>
      </c>
      <c r="H6" s="66" t="s">
        <v>44</v>
      </c>
      <c r="I6" s="66" t="s">
        <v>45</v>
      </c>
    </row>
    <row r="7" spans="2:9" ht="16" x14ac:dyDescent="0.2">
      <c r="B7" s="27">
        <v>90.384615384615387</v>
      </c>
      <c r="C7" s="32">
        <v>100</v>
      </c>
      <c r="D7" s="32">
        <v>100</v>
      </c>
      <c r="E7" s="32">
        <v>100</v>
      </c>
      <c r="F7" s="25" t="s">
        <v>48</v>
      </c>
      <c r="G7" s="25" t="s">
        <v>47</v>
      </c>
      <c r="H7" s="26" t="s">
        <v>49</v>
      </c>
      <c r="I7" s="26" t="s">
        <v>45</v>
      </c>
    </row>
    <row r="8" spans="2:9" ht="16" x14ac:dyDescent="0.2">
      <c r="B8" s="27">
        <v>90.099009900990097</v>
      </c>
      <c r="C8" s="32">
        <v>100</v>
      </c>
      <c r="D8" s="32">
        <v>100</v>
      </c>
      <c r="E8" s="32">
        <v>100</v>
      </c>
      <c r="F8" s="25" t="s">
        <v>51</v>
      </c>
      <c r="G8" s="25" t="s">
        <v>50</v>
      </c>
      <c r="H8" s="26" t="s">
        <v>52</v>
      </c>
      <c r="I8" s="26" t="s">
        <v>45</v>
      </c>
    </row>
    <row r="9" spans="2:9" ht="16" x14ac:dyDescent="0.2">
      <c r="B9" s="27">
        <v>90.384615384615387</v>
      </c>
      <c r="C9" s="32">
        <v>100</v>
      </c>
      <c r="D9" s="32">
        <v>100</v>
      </c>
      <c r="E9" s="32">
        <v>100</v>
      </c>
      <c r="F9" s="25" t="s">
        <v>48</v>
      </c>
      <c r="G9" s="25" t="s">
        <v>53</v>
      </c>
      <c r="H9" s="26" t="s">
        <v>54</v>
      </c>
      <c r="I9" s="26" t="s">
        <v>45</v>
      </c>
    </row>
    <row r="10" spans="2:9" ht="16" x14ac:dyDescent="0.2">
      <c r="B10" s="27">
        <v>89.583333333333343</v>
      </c>
      <c r="C10" s="32">
        <v>100</v>
      </c>
      <c r="D10" s="32">
        <v>100</v>
      </c>
      <c r="E10" s="32">
        <v>100</v>
      </c>
      <c r="F10" s="25" t="s">
        <v>56</v>
      </c>
      <c r="G10" s="25" t="s">
        <v>55</v>
      </c>
      <c r="H10" s="26" t="s">
        <v>57</v>
      </c>
      <c r="I10" s="26" t="s">
        <v>45</v>
      </c>
    </row>
    <row r="11" spans="2:9" ht="16" x14ac:dyDescent="0.2">
      <c r="B11" s="27">
        <v>89.898989898989896</v>
      </c>
      <c r="C11" s="32">
        <v>100</v>
      </c>
      <c r="D11" s="32">
        <v>100</v>
      </c>
      <c r="E11" s="32">
        <v>100</v>
      </c>
      <c r="F11" s="25" t="s">
        <v>60</v>
      </c>
      <c r="G11" s="25" t="s">
        <v>59</v>
      </c>
      <c r="H11" s="26" t="s">
        <v>61</v>
      </c>
      <c r="I11" s="26" t="s">
        <v>45</v>
      </c>
    </row>
    <row r="12" spans="2:9" ht="16" x14ac:dyDescent="0.2">
      <c r="B12" s="27">
        <v>90.196078431372555</v>
      </c>
      <c r="C12" s="32">
        <v>100</v>
      </c>
      <c r="D12" s="32">
        <v>100</v>
      </c>
      <c r="E12" s="32">
        <v>100</v>
      </c>
      <c r="F12" s="25" t="s">
        <v>63</v>
      </c>
      <c r="G12" s="25" t="s">
        <v>62</v>
      </c>
      <c r="H12" s="26" t="s">
        <v>64</v>
      </c>
      <c r="I12" s="26" t="s">
        <v>45</v>
      </c>
    </row>
    <row r="13" spans="2:9" ht="16" x14ac:dyDescent="0.2">
      <c r="B13" s="27">
        <v>90.196078431372555</v>
      </c>
      <c r="C13" s="32">
        <v>100</v>
      </c>
      <c r="D13" s="32">
        <v>100</v>
      </c>
      <c r="E13" s="32">
        <v>100</v>
      </c>
      <c r="F13" s="25" t="s">
        <v>66</v>
      </c>
      <c r="G13" s="25" t="s">
        <v>65</v>
      </c>
      <c r="H13" s="26" t="s">
        <v>67</v>
      </c>
      <c r="I13" s="26" t="s">
        <v>45</v>
      </c>
    </row>
    <row r="14" spans="2:9" ht="16" x14ac:dyDescent="0.2">
      <c r="B14" s="27">
        <v>83.65384615384616</v>
      </c>
      <c r="C14" s="32">
        <v>100</v>
      </c>
      <c r="D14" s="32">
        <v>93.333333333333329</v>
      </c>
      <c r="E14" s="32">
        <v>95.833333333333343</v>
      </c>
      <c r="F14" s="25" t="s">
        <v>69</v>
      </c>
      <c r="G14" s="25" t="s">
        <v>68</v>
      </c>
      <c r="H14" s="26" t="s">
        <v>70</v>
      </c>
      <c r="I14" s="26" t="s">
        <v>45</v>
      </c>
    </row>
    <row r="15" spans="2:9" ht="16" x14ac:dyDescent="0.2">
      <c r="B15" s="27">
        <v>90.291262135922338</v>
      </c>
      <c r="C15" s="32">
        <v>100</v>
      </c>
      <c r="D15" s="32">
        <v>100</v>
      </c>
      <c r="E15" s="32">
        <v>100</v>
      </c>
      <c r="F15" s="25" t="s">
        <v>48</v>
      </c>
      <c r="G15" s="25" t="s">
        <v>72</v>
      </c>
      <c r="H15" s="26" t="s">
        <v>73</v>
      </c>
      <c r="I15" s="26" t="s">
        <v>45</v>
      </c>
    </row>
    <row r="16" spans="2:9" ht="16" x14ac:dyDescent="0.2">
      <c r="B16" s="27">
        <v>89.898989898989896</v>
      </c>
      <c r="C16" s="32">
        <v>100</v>
      </c>
      <c r="D16" s="32">
        <v>100</v>
      </c>
      <c r="E16" s="32">
        <v>100</v>
      </c>
      <c r="F16" s="25" t="s">
        <v>75</v>
      </c>
      <c r="G16" s="25" t="s">
        <v>74</v>
      </c>
      <c r="H16" s="26" t="s">
        <v>54</v>
      </c>
      <c r="I16" s="26" t="s">
        <v>45</v>
      </c>
    </row>
    <row r="17" spans="2:9" ht="16" x14ac:dyDescent="0.2">
      <c r="B17" s="27">
        <v>89.473684210526315</v>
      </c>
      <c r="C17" s="32">
        <v>100</v>
      </c>
      <c r="D17" s="32">
        <v>100</v>
      </c>
      <c r="E17" s="32">
        <v>100</v>
      </c>
      <c r="F17" s="25" t="s">
        <v>77</v>
      </c>
      <c r="G17" s="25" t="s">
        <v>76</v>
      </c>
      <c r="H17" s="26" t="s">
        <v>78</v>
      </c>
      <c r="I17" s="26" t="s">
        <v>45</v>
      </c>
    </row>
    <row r="18" spans="2:9" ht="16" x14ac:dyDescent="0.2">
      <c r="B18" s="27">
        <v>90.099009900990097</v>
      </c>
      <c r="C18" s="32">
        <v>100</v>
      </c>
      <c r="D18" s="32">
        <v>100</v>
      </c>
      <c r="E18" s="32">
        <v>100</v>
      </c>
      <c r="F18" s="25" t="s">
        <v>80</v>
      </c>
      <c r="G18" s="25" t="s">
        <v>79</v>
      </c>
      <c r="H18" s="26" t="s">
        <v>81</v>
      </c>
      <c r="I18" s="26" t="s">
        <v>45</v>
      </c>
    </row>
    <row r="19" spans="2:9" ht="16" x14ac:dyDescent="0.2">
      <c r="B19" s="27">
        <v>89.690721649484544</v>
      </c>
      <c r="C19" s="32">
        <v>100</v>
      </c>
      <c r="D19" s="32">
        <v>100</v>
      </c>
      <c r="E19" s="32">
        <v>100</v>
      </c>
      <c r="F19" s="25" t="s">
        <v>60</v>
      </c>
      <c r="G19" s="25" t="s">
        <v>82</v>
      </c>
      <c r="H19" s="26" t="s">
        <v>73</v>
      </c>
      <c r="I19" s="26" t="s">
        <v>45</v>
      </c>
    </row>
    <row r="20" spans="2:9" ht="16" x14ac:dyDescent="0.2">
      <c r="B20" s="27">
        <v>89.361702127659569</v>
      </c>
      <c r="C20" s="32">
        <v>100</v>
      </c>
      <c r="D20" s="32">
        <v>100</v>
      </c>
      <c r="E20" s="32">
        <v>100</v>
      </c>
      <c r="F20" s="25" t="s">
        <v>48</v>
      </c>
      <c r="G20" s="25" t="s">
        <v>83</v>
      </c>
      <c r="H20" s="26" t="s">
        <v>84</v>
      </c>
      <c r="I20" s="26" t="s">
        <v>45</v>
      </c>
    </row>
    <row r="21" spans="2:9" ht="16" x14ac:dyDescent="0.2">
      <c r="B21" s="27">
        <v>90</v>
      </c>
      <c r="C21" s="32">
        <v>100</v>
      </c>
      <c r="D21" s="32">
        <v>100</v>
      </c>
      <c r="E21" s="32">
        <v>100</v>
      </c>
      <c r="F21" s="25" t="s">
        <v>86</v>
      </c>
      <c r="G21" s="25" t="s">
        <v>85</v>
      </c>
      <c r="H21" s="26" t="s">
        <v>87</v>
      </c>
      <c r="I21" s="26" t="s">
        <v>45</v>
      </c>
    </row>
    <row r="22" spans="2:9" ht="15.75" customHeight="1" x14ac:dyDescent="0.2">
      <c r="B22" s="27">
        <v>90</v>
      </c>
      <c r="C22" s="32">
        <v>100</v>
      </c>
      <c r="D22" s="32">
        <v>100</v>
      </c>
      <c r="E22" s="32">
        <v>100</v>
      </c>
      <c r="F22" s="25" t="s">
        <v>89</v>
      </c>
      <c r="G22" s="25" t="s">
        <v>88</v>
      </c>
      <c r="H22" s="26" t="s">
        <v>90</v>
      </c>
      <c r="I22" s="26" t="s">
        <v>45</v>
      </c>
    </row>
    <row r="23" spans="2:9" ht="15.75" customHeight="1" x14ac:dyDescent="0.2">
      <c r="B23" s="27">
        <v>90.384615384615387</v>
      </c>
      <c r="C23" s="32">
        <v>100</v>
      </c>
      <c r="D23" s="32">
        <v>100</v>
      </c>
      <c r="E23" s="32">
        <v>100</v>
      </c>
      <c r="F23" s="25" t="s">
        <v>92</v>
      </c>
      <c r="G23" s="25" t="s">
        <v>91</v>
      </c>
      <c r="H23" s="26" t="s">
        <v>93</v>
      </c>
      <c r="I23" s="26" t="s">
        <v>45</v>
      </c>
    </row>
    <row r="24" spans="2:9" ht="15.75" customHeight="1" x14ac:dyDescent="0.2">
      <c r="B24" s="27">
        <v>87.012987012987011</v>
      </c>
      <c r="C24" s="32">
        <v>100</v>
      </c>
      <c r="D24" s="32">
        <v>100</v>
      </c>
      <c r="E24" s="32" t="e">
        <v>#DIV/0!</v>
      </c>
      <c r="F24" s="25" t="s">
        <v>95</v>
      </c>
      <c r="G24" s="25" t="s">
        <v>94</v>
      </c>
      <c r="H24" s="26" t="s">
        <v>96</v>
      </c>
      <c r="I24" s="26" t="s">
        <v>45</v>
      </c>
    </row>
    <row r="25" spans="2:9" ht="15.75" customHeight="1" x14ac:dyDescent="0.2">
      <c r="B25" s="27">
        <v>100</v>
      </c>
      <c r="C25" s="32" t="s">
        <v>491</v>
      </c>
      <c r="D25" s="32" t="s">
        <v>491</v>
      </c>
      <c r="E25" s="32">
        <v>100</v>
      </c>
      <c r="F25" s="25" t="s">
        <v>488</v>
      </c>
      <c r="G25" s="25" t="s">
        <v>94</v>
      </c>
      <c r="H25" s="26" t="s">
        <v>96</v>
      </c>
      <c r="I25" s="26" t="s">
        <v>45</v>
      </c>
    </row>
    <row r="26" spans="2:9" ht="15.75" customHeight="1" x14ac:dyDescent="0.2">
      <c r="B26" s="27">
        <v>90.291262135922338</v>
      </c>
      <c r="C26" s="32">
        <v>100</v>
      </c>
      <c r="D26" s="32">
        <v>100</v>
      </c>
      <c r="E26" s="32">
        <v>100</v>
      </c>
      <c r="F26" s="25" t="s">
        <v>98</v>
      </c>
      <c r="G26" s="25" t="s">
        <v>97</v>
      </c>
      <c r="H26" s="26" t="s">
        <v>90</v>
      </c>
      <c r="I26" s="26" t="s">
        <v>45</v>
      </c>
    </row>
    <row r="27" spans="2:9" ht="15.75" customHeight="1" x14ac:dyDescent="0.2">
      <c r="B27" s="27">
        <v>89.690721649484544</v>
      </c>
      <c r="C27" s="32">
        <v>100</v>
      </c>
      <c r="D27" s="32">
        <v>100</v>
      </c>
      <c r="E27" s="32">
        <v>100</v>
      </c>
      <c r="F27" s="25" t="s">
        <v>66</v>
      </c>
      <c r="G27" s="25" t="s">
        <v>99</v>
      </c>
      <c r="H27" s="26" t="s">
        <v>52</v>
      </c>
      <c r="I27" s="26" t="s">
        <v>45</v>
      </c>
    </row>
    <row r="28" spans="2:9" ht="15.75" customHeight="1" x14ac:dyDescent="0.2">
      <c r="B28" s="27">
        <v>90.384615384615387</v>
      </c>
      <c r="C28" s="32">
        <v>100</v>
      </c>
      <c r="D28" s="32">
        <v>100</v>
      </c>
      <c r="E28" s="32">
        <v>100</v>
      </c>
      <c r="F28" s="25" t="s">
        <v>101</v>
      </c>
      <c r="G28" s="25" t="s">
        <v>100</v>
      </c>
      <c r="H28" s="26" t="s">
        <v>102</v>
      </c>
      <c r="I28" s="26" t="s">
        <v>45</v>
      </c>
    </row>
    <row r="29" spans="2:9" ht="15.75" customHeight="1" x14ac:dyDescent="0.2">
      <c r="B29" s="27">
        <v>90.384615384615387</v>
      </c>
      <c r="C29" s="32">
        <v>100</v>
      </c>
      <c r="D29" s="32">
        <v>100</v>
      </c>
      <c r="E29" s="32">
        <v>100</v>
      </c>
      <c r="F29" s="25" t="s">
        <v>48</v>
      </c>
      <c r="G29" s="25" t="s">
        <v>103</v>
      </c>
      <c r="H29" s="26" t="s">
        <v>78</v>
      </c>
      <c r="I29" s="26" t="s">
        <v>45</v>
      </c>
    </row>
    <row r="30" spans="2:9" ht="15.75" customHeight="1" x14ac:dyDescent="0.2">
      <c r="B30" s="27">
        <v>90.384615384615387</v>
      </c>
      <c r="C30" s="32">
        <v>100</v>
      </c>
      <c r="D30" s="32">
        <v>100</v>
      </c>
      <c r="E30" s="32">
        <v>100</v>
      </c>
      <c r="F30" s="25" t="s">
        <v>105</v>
      </c>
      <c r="G30" s="25" t="s">
        <v>104</v>
      </c>
      <c r="H30" s="26" t="s">
        <v>106</v>
      </c>
      <c r="I30" s="26" t="s">
        <v>45</v>
      </c>
    </row>
    <row r="31" spans="2:9" ht="15.75" customHeight="1" x14ac:dyDescent="0.2">
      <c r="B31" s="27">
        <v>90.196078431372555</v>
      </c>
      <c r="C31" s="32">
        <v>100</v>
      </c>
      <c r="D31" s="32">
        <v>100</v>
      </c>
      <c r="E31" s="32">
        <v>100</v>
      </c>
      <c r="F31" s="25" t="s">
        <v>108</v>
      </c>
      <c r="G31" s="25" t="s">
        <v>107</v>
      </c>
      <c r="H31" s="26" t="s">
        <v>109</v>
      </c>
      <c r="I31" s="26" t="s">
        <v>45</v>
      </c>
    </row>
    <row r="32" spans="2:9" ht="15.75" customHeight="1" x14ac:dyDescent="0.2">
      <c r="B32" s="27">
        <v>90.384615384615387</v>
      </c>
      <c r="C32" s="32">
        <v>100</v>
      </c>
      <c r="D32" s="32">
        <v>100</v>
      </c>
      <c r="E32" s="32">
        <v>100</v>
      </c>
      <c r="F32" s="25" t="s">
        <v>111</v>
      </c>
      <c r="G32" s="25" t="s">
        <v>110</v>
      </c>
      <c r="H32" s="26" t="s">
        <v>112</v>
      </c>
      <c r="I32" s="26" t="s">
        <v>45</v>
      </c>
    </row>
    <row r="33" spans="2:9" ht="15.75" customHeight="1" x14ac:dyDescent="0.2">
      <c r="B33" s="27">
        <v>89.583333333333343</v>
      </c>
      <c r="C33" s="32">
        <v>100</v>
      </c>
      <c r="D33" s="32">
        <v>100</v>
      </c>
      <c r="E33" s="32">
        <v>100</v>
      </c>
      <c r="F33" s="25" t="s">
        <v>43</v>
      </c>
      <c r="G33" s="25" t="s">
        <v>113</v>
      </c>
      <c r="H33" s="26" t="s">
        <v>64</v>
      </c>
      <c r="I33" s="26" t="s">
        <v>45</v>
      </c>
    </row>
    <row r="34" spans="2:9" ht="15.75" customHeight="1" x14ac:dyDescent="0.2">
      <c r="B34" s="27">
        <v>90</v>
      </c>
      <c r="C34" s="32">
        <v>100</v>
      </c>
      <c r="D34" s="32">
        <v>100</v>
      </c>
      <c r="E34" s="32">
        <v>100</v>
      </c>
      <c r="F34" s="25" t="s">
        <v>48</v>
      </c>
      <c r="G34" s="25" t="s">
        <v>114</v>
      </c>
      <c r="H34" s="26" t="s">
        <v>67</v>
      </c>
      <c r="I34" s="26" t="s">
        <v>45</v>
      </c>
    </row>
    <row r="35" spans="2:9" ht="15.75" customHeight="1" x14ac:dyDescent="0.2">
      <c r="B35" s="27">
        <v>90.291262135922338</v>
      </c>
      <c r="C35" s="32">
        <v>100</v>
      </c>
      <c r="D35" s="32">
        <v>100</v>
      </c>
      <c r="E35" s="32">
        <v>100</v>
      </c>
      <c r="F35" s="25" t="s">
        <v>116</v>
      </c>
      <c r="G35" s="25" t="s">
        <v>115</v>
      </c>
      <c r="H35" s="26" t="s">
        <v>117</v>
      </c>
      <c r="I35" s="26" t="s">
        <v>45</v>
      </c>
    </row>
    <row r="36" spans="2:9" ht="15.75" customHeight="1" x14ac:dyDescent="0.2">
      <c r="B36" s="27">
        <v>89.130434782608688</v>
      </c>
      <c r="C36" s="32">
        <v>100</v>
      </c>
      <c r="D36" s="32">
        <v>100</v>
      </c>
      <c r="E36" s="32">
        <v>100</v>
      </c>
      <c r="F36" s="25" t="s">
        <v>80</v>
      </c>
      <c r="G36" s="25" t="s">
        <v>118</v>
      </c>
      <c r="H36" s="26" t="s">
        <v>84</v>
      </c>
      <c r="I36" s="26" t="s">
        <v>45</v>
      </c>
    </row>
    <row r="37" spans="2:9" ht="15.75" customHeight="1" x14ac:dyDescent="0.2">
      <c r="B37" s="27">
        <v>100</v>
      </c>
      <c r="C37" s="32">
        <v>100</v>
      </c>
      <c r="D37" s="32">
        <v>100</v>
      </c>
      <c r="E37" s="32">
        <v>100</v>
      </c>
      <c r="F37" s="25" t="s">
        <v>120</v>
      </c>
      <c r="G37" s="25" t="s">
        <v>119</v>
      </c>
      <c r="H37" s="26" t="s">
        <v>49</v>
      </c>
      <c r="I37" s="26" t="s">
        <v>45</v>
      </c>
    </row>
    <row r="38" spans="2:9" ht="15.75" customHeight="1" x14ac:dyDescent="0.2">
      <c r="B38" s="27">
        <v>90.291262135922338</v>
      </c>
      <c r="C38" s="32">
        <v>100</v>
      </c>
      <c r="D38" s="32">
        <v>100</v>
      </c>
      <c r="E38" s="32">
        <v>100</v>
      </c>
      <c r="F38" s="25" t="s">
        <v>122</v>
      </c>
      <c r="G38" s="25" t="s">
        <v>121</v>
      </c>
      <c r="H38" s="26" t="s">
        <v>123</v>
      </c>
      <c r="I38" s="26" t="s">
        <v>45</v>
      </c>
    </row>
    <row r="39" spans="2:9" ht="15.75" customHeight="1" x14ac:dyDescent="0.2">
      <c r="B39" s="27">
        <v>84.375</v>
      </c>
      <c r="C39" s="32">
        <v>100</v>
      </c>
      <c r="D39" s="32">
        <v>100</v>
      </c>
      <c r="E39" s="32">
        <v>100</v>
      </c>
      <c r="F39" s="25" t="s">
        <v>125</v>
      </c>
      <c r="G39" s="25" t="s">
        <v>124</v>
      </c>
      <c r="H39" s="26" t="s">
        <v>126</v>
      </c>
      <c r="I39" s="26" t="s">
        <v>45</v>
      </c>
    </row>
    <row r="40" spans="2:9" ht="15.75" customHeight="1" x14ac:dyDescent="0.2">
      <c r="B40" s="27">
        <v>89.583333333333343</v>
      </c>
      <c r="C40" s="32">
        <v>100</v>
      </c>
      <c r="D40" s="32">
        <v>100</v>
      </c>
      <c r="E40" s="32">
        <v>100</v>
      </c>
      <c r="F40" s="25" t="s">
        <v>128</v>
      </c>
      <c r="G40" s="25" t="s">
        <v>127</v>
      </c>
      <c r="H40" s="26" t="s">
        <v>129</v>
      </c>
      <c r="I40" s="26" t="s">
        <v>45</v>
      </c>
    </row>
    <row r="41" spans="2:9" ht="15.75" customHeight="1" x14ac:dyDescent="0.2">
      <c r="B41" s="27">
        <v>90.196078431372555</v>
      </c>
      <c r="C41" s="32">
        <v>100</v>
      </c>
      <c r="D41" s="32">
        <v>100</v>
      </c>
      <c r="E41" s="32">
        <v>100</v>
      </c>
      <c r="F41" s="25" t="s">
        <v>131</v>
      </c>
      <c r="G41" s="25" t="s">
        <v>130</v>
      </c>
      <c r="H41" s="26" t="s">
        <v>132</v>
      </c>
      <c r="I41" s="26" t="s">
        <v>45</v>
      </c>
    </row>
    <row r="42" spans="2:9" ht="15.75" customHeight="1" x14ac:dyDescent="0.2">
      <c r="B42" s="27">
        <v>89.795918367346943</v>
      </c>
      <c r="C42" s="32">
        <v>100</v>
      </c>
      <c r="D42" s="32">
        <v>100</v>
      </c>
      <c r="E42" s="32">
        <v>100</v>
      </c>
      <c r="F42" s="25" t="s">
        <v>134</v>
      </c>
      <c r="G42" s="25" t="s">
        <v>133</v>
      </c>
      <c r="H42" s="26" t="s">
        <v>123</v>
      </c>
      <c r="I42" s="26" t="s">
        <v>45</v>
      </c>
    </row>
    <row r="43" spans="2:9" ht="15.75" customHeight="1" x14ac:dyDescent="0.2">
      <c r="B43" s="27">
        <v>90.291262135922338</v>
      </c>
      <c r="C43" s="32">
        <v>100</v>
      </c>
      <c r="D43" s="32">
        <v>100</v>
      </c>
      <c r="E43" s="32">
        <v>100</v>
      </c>
      <c r="F43" s="25" t="s">
        <v>136</v>
      </c>
      <c r="G43" s="25" t="s">
        <v>135</v>
      </c>
      <c r="H43" s="26" t="s">
        <v>106</v>
      </c>
      <c r="I43" s="26" t="s">
        <v>45</v>
      </c>
    </row>
    <row r="44" spans="2:9" ht="15.75" customHeight="1" x14ac:dyDescent="0.2">
      <c r="B44" s="27">
        <v>83.606557377049185</v>
      </c>
      <c r="C44" s="32">
        <v>100</v>
      </c>
      <c r="D44" s="32" t="s">
        <v>491</v>
      </c>
      <c r="E44" s="32" t="s">
        <v>491</v>
      </c>
      <c r="F44" s="25" t="s">
        <v>138</v>
      </c>
      <c r="G44" s="25" t="s">
        <v>137</v>
      </c>
      <c r="H44" s="26" t="s">
        <v>117</v>
      </c>
      <c r="I44" s="26" t="s">
        <v>45</v>
      </c>
    </row>
    <row r="45" spans="2:9" ht="15.75" customHeight="1" x14ac:dyDescent="0.2">
      <c r="B45" s="27">
        <v>69.512195121951208</v>
      </c>
      <c r="C45" s="32">
        <v>100</v>
      </c>
      <c r="D45" s="32">
        <v>64.285714285714292</v>
      </c>
      <c r="E45" s="32">
        <v>100</v>
      </c>
      <c r="F45" s="25" t="s">
        <v>140</v>
      </c>
      <c r="G45" s="25" t="s">
        <v>139</v>
      </c>
      <c r="H45" s="26" t="s">
        <v>141</v>
      </c>
      <c r="I45" s="26" t="s">
        <v>45</v>
      </c>
    </row>
    <row r="46" spans="2:9" ht="15.75" customHeight="1" x14ac:dyDescent="0.2">
      <c r="B46" s="27">
        <v>89.010989010989007</v>
      </c>
      <c r="C46" s="32">
        <v>100</v>
      </c>
      <c r="D46" s="32">
        <v>100</v>
      </c>
      <c r="E46" s="32">
        <v>100</v>
      </c>
      <c r="F46" s="25" t="s">
        <v>143</v>
      </c>
      <c r="G46" s="25" t="s">
        <v>142</v>
      </c>
      <c r="H46" s="26" t="s">
        <v>126</v>
      </c>
      <c r="I46" s="26" t="s">
        <v>45</v>
      </c>
    </row>
    <row r="47" spans="2:9" ht="15.75" customHeight="1" x14ac:dyDescent="0.2">
      <c r="B47" s="27">
        <v>90.384615384615387</v>
      </c>
      <c r="C47" s="32">
        <v>100</v>
      </c>
      <c r="D47" s="32">
        <v>100</v>
      </c>
      <c r="E47" s="32">
        <v>100</v>
      </c>
      <c r="F47" s="25" t="s">
        <v>145</v>
      </c>
      <c r="G47" s="25" t="s">
        <v>144</v>
      </c>
      <c r="H47" s="26" t="s">
        <v>93</v>
      </c>
      <c r="I47" s="26" t="s">
        <v>45</v>
      </c>
    </row>
    <row r="48" spans="2:9" ht="15.75" customHeight="1" x14ac:dyDescent="0.2">
      <c r="B48" s="27">
        <v>90.099009900990097</v>
      </c>
      <c r="C48" s="32">
        <v>100</v>
      </c>
      <c r="D48" s="32">
        <v>100</v>
      </c>
      <c r="E48" s="32">
        <v>100</v>
      </c>
      <c r="F48" s="25" t="s">
        <v>147</v>
      </c>
      <c r="G48" s="25" t="s">
        <v>146</v>
      </c>
      <c r="H48" s="26" t="s">
        <v>81</v>
      </c>
      <c r="I48" s="26" t="s">
        <v>45</v>
      </c>
    </row>
    <row r="49" spans="2:9" ht="15.75" customHeight="1" x14ac:dyDescent="0.2">
      <c r="B49" s="27">
        <v>89.690721649484544</v>
      </c>
      <c r="C49" s="32">
        <v>100</v>
      </c>
      <c r="D49" s="32">
        <v>100</v>
      </c>
      <c r="E49" s="32">
        <v>100</v>
      </c>
      <c r="F49" s="25" t="s">
        <v>80</v>
      </c>
      <c r="G49" s="25" t="s">
        <v>148</v>
      </c>
      <c r="H49" s="26" t="s">
        <v>149</v>
      </c>
      <c r="I49" s="26" t="s">
        <v>45</v>
      </c>
    </row>
    <row r="50" spans="2:9" ht="15.75" customHeight="1" x14ac:dyDescent="0.2">
      <c r="B50" s="27">
        <v>90.384615384615387</v>
      </c>
      <c r="C50" s="32">
        <v>100</v>
      </c>
      <c r="D50" s="32">
        <v>100</v>
      </c>
      <c r="E50" s="32">
        <v>100</v>
      </c>
      <c r="F50" s="25" t="s">
        <v>151</v>
      </c>
      <c r="G50" s="25" t="s">
        <v>150</v>
      </c>
      <c r="H50" s="26" t="s">
        <v>102</v>
      </c>
      <c r="I50" s="26" t="s">
        <v>45</v>
      </c>
    </row>
    <row r="51" spans="2:9" ht="15.75" customHeight="1" x14ac:dyDescent="0.2">
      <c r="B51" s="27">
        <v>90.099009900990097</v>
      </c>
      <c r="C51" s="32">
        <v>100</v>
      </c>
      <c r="D51" s="32">
        <v>100</v>
      </c>
      <c r="E51" s="32">
        <v>100</v>
      </c>
      <c r="F51" s="25" t="s">
        <v>153</v>
      </c>
      <c r="G51" s="25" t="s">
        <v>152</v>
      </c>
      <c r="H51" s="26" t="s">
        <v>96</v>
      </c>
      <c r="I51" s="26" t="s">
        <v>45</v>
      </c>
    </row>
    <row r="52" spans="2:9" ht="15.75" customHeight="1" x14ac:dyDescent="0.2">
      <c r="B52" s="27">
        <v>90.291262135922338</v>
      </c>
      <c r="C52" s="32">
        <v>100</v>
      </c>
      <c r="D52" s="32">
        <v>100</v>
      </c>
      <c r="E52" s="32">
        <v>100</v>
      </c>
      <c r="F52" s="25" t="s">
        <v>154</v>
      </c>
      <c r="G52" s="25" t="s">
        <v>152</v>
      </c>
      <c r="H52" s="26" t="s">
        <v>132</v>
      </c>
      <c r="I52" s="26" t="s">
        <v>45</v>
      </c>
    </row>
    <row r="53" spans="2:9" ht="15.75" customHeight="1" x14ac:dyDescent="0.2">
      <c r="B53" s="27">
        <v>90.099009900990097</v>
      </c>
      <c r="C53" s="32">
        <v>100</v>
      </c>
      <c r="D53" s="32">
        <v>100</v>
      </c>
      <c r="E53" s="32">
        <v>100</v>
      </c>
      <c r="F53" s="25" t="s">
        <v>156</v>
      </c>
      <c r="G53" s="25" t="s">
        <v>155</v>
      </c>
      <c r="H53" s="26" t="s">
        <v>87</v>
      </c>
      <c r="I53" s="26" t="s">
        <v>45</v>
      </c>
    </row>
    <row r="54" spans="2:9" ht="15.75" customHeight="1" x14ac:dyDescent="0.2">
      <c r="B54" s="27">
        <v>89.795918367346943</v>
      </c>
      <c r="C54" s="32">
        <v>100</v>
      </c>
      <c r="D54" s="32">
        <v>100</v>
      </c>
      <c r="E54" s="32">
        <v>100</v>
      </c>
      <c r="F54" s="25" t="s">
        <v>158</v>
      </c>
      <c r="G54" s="25" t="s">
        <v>157</v>
      </c>
      <c r="H54" s="26" t="s">
        <v>141</v>
      </c>
      <c r="I54" s="26" t="s">
        <v>45</v>
      </c>
    </row>
    <row r="55" spans="2:9" ht="15.75" customHeight="1" x14ac:dyDescent="0.2">
      <c r="B55" s="27">
        <v>90.384615384615387</v>
      </c>
      <c r="C55" s="32">
        <v>100</v>
      </c>
      <c r="D55" s="32">
        <v>100</v>
      </c>
      <c r="E55" s="32">
        <v>100</v>
      </c>
      <c r="F55" s="25" t="s">
        <v>48</v>
      </c>
      <c r="G55" s="25" t="s">
        <v>159</v>
      </c>
      <c r="H55" s="26" t="s">
        <v>149</v>
      </c>
      <c r="I55" s="26" t="s">
        <v>45</v>
      </c>
    </row>
    <row r="56" spans="2:9" ht="15.75" customHeight="1" x14ac:dyDescent="0.2">
      <c r="B56" s="27">
        <v>87.5</v>
      </c>
      <c r="C56" s="32">
        <v>100</v>
      </c>
      <c r="D56" s="32">
        <v>100</v>
      </c>
      <c r="E56" s="32">
        <v>100</v>
      </c>
      <c r="F56" s="25" t="s">
        <v>161</v>
      </c>
      <c r="G56" s="25" t="s">
        <v>160</v>
      </c>
      <c r="H56" s="26" t="s">
        <v>61</v>
      </c>
      <c r="I56" s="26" t="s">
        <v>45</v>
      </c>
    </row>
    <row r="57" spans="2:9" ht="15.75" customHeight="1" x14ac:dyDescent="0.2">
      <c r="B57" s="27">
        <v>89.690721649484544</v>
      </c>
      <c r="C57" s="32">
        <v>100</v>
      </c>
      <c r="D57" s="32">
        <v>100</v>
      </c>
      <c r="E57" s="32">
        <v>100</v>
      </c>
      <c r="F57" s="25" t="s">
        <v>163</v>
      </c>
      <c r="G57" s="25" t="s">
        <v>162</v>
      </c>
      <c r="H57" s="26" t="s">
        <v>57</v>
      </c>
      <c r="I57" s="26" t="s">
        <v>45</v>
      </c>
    </row>
    <row r="58" spans="2:9" ht="15.75" customHeight="1" x14ac:dyDescent="0.2">
      <c r="B58" s="27">
        <v>90.196078431372555</v>
      </c>
      <c r="C58" s="32">
        <v>100</v>
      </c>
      <c r="D58" s="32">
        <v>100</v>
      </c>
      <c r="E58" s="32">
        <v>100</v>
      </c>
      <c r="F58" s="25" t="s">
        <v>165</v>
      </c>
      <c r="G58" s="25" t="s">
        <v>164</v>
      </c>
      <c r="H58" s="26" t="s">
        <v>109</v>
      </c>
      <c r="I58" s="26" t="s">
        <v>45</v>
      </c>
    </row>
    <row r="59" spans="2:9" ht="15.75" customHeight="1" x14ac:dyDescent="0.2">
      <c r="B59" s="27">
        <v>90.384615384615387</v>
      </c>
      <c r="C59" s="32">
        <v>100</v>
      </c>
      <c r="D59" s="32">
        <v>100</v>
      </c>
      <c r="E59" s="32">
        <v>100</v>
      </c>
      <c r="F59" s="25" t="s">
        <v>167</v>
      </c>
      <c r="G59" s="25" t="s">
        <v>166</v>
      </c>
      <c r="H59" s="26" t="s">
        <v>44</v>
      </c>
      <c r="I59" s="26" t="s">
        <v>45</v>
      </c>
    </row>
    <row r="60" spans="2:9" ht="15.75" customHeight="1" x14ac:dyDescent="0.2">
      <c r="B60" s="27">
        <v>18.181818181818183</v>
      </c>
      <c r="C60" s="32">
        <v>12.5</v>
      </c>
      <c r="D60" s="32">
        <v>0</v>
      </c>
      <c r="E60" s="32">
        <v>4.1666666666666661</v>
      </c>
      <c r="F60" s="25" t="s">
        <v>169</v>
      </c>
      <c r="G60" s="25" t="s">
        <v>168</v>
      </c>
      <c r="H60" s="26" t="s">
        <v>70</v>
      </c>
      <c r="I60" s="26" t="s">
        <v>170</v>
      </c>
    </row>
    <row r="61" spans="2:9" ht="15.75" customHeight="1" x14ac:dyDescent="0.2">
      <c r="B61" s="27">
        <v>10.309278350515463</v>
      </c>
      <c r="C61" s="32">
        <v>0</v>
      </c>
      <c r="D61" s="32">
        <v>0</v>
      </c>
      <c r="E61" s="32">
        <v>0</v>
      </c>
      <c r="F61" s="25" t="s">
        <v>136</v>
      </c>
      <c r="G61" s="25" t="s">
        <v>171</v>
      </c>
      <c r="H61" s="26" t="s">
        <v>172</v>
      </c>
      <c r="I61" s="26" t="s">
        <v>170</v>
      </c>
    </row>
    <row r="62" spans="2:9" ht="15.75" customHeight="1" x14ac:dyDescent="0.2">
      <c r="B62" s="27">
        <v>9.6153846153846168</v>
      </c>
      <c r="C62" s="32">
        <v>0</v>
      </c>
      <c r="D62" s="32">
        <v>0</v>
      </c>
      <c r="E62" s="32">
        <v>0</v>
      </c>
      <c r="F62" s="25" t="s">
        <v>174</v>
      </c>
      <c r="G62" s="25" t="s">
        <v>173</v>
      </c>
      <c r="H62" s="26" t="s">
        <v>175</v>
      </c>
      <c r="I62" s="26" t="s">
        <v>176</v>
      </c>
    </row>
    <row r="63" spans="2:9" ht="15.75" customHeight="1" x14ac:dyDescent="0.2">
      <c r="B63" s="27">
        <v>9.6153846153846168</v>
      </c>
      <c r="C63" s="32">
        <v>0</v>
      </c>
      <c r="D63" s="32">
        <v>0</v>
      </c>
      <c r="E63" s="32">
        <v>0</v>
      </c>
      <c r="F63" s="25" t="s">
        <v>178</v>
      </c>
      <c r="G63" s="25" t="s">
        <v>177</v>
      </c>
      <c r="H63" s="26" t="s">
        <v>112</v>
      </c>
      <c r="I63" s="26" t="s">
        <v>176</v>
      </c>
    </row>
    <row r="64" spans="2:9" ht="15.75" customHeight="1" x14ac:dyDescent="0.2">
      <c r="B64" s="27">
        <v>10.869565217391305</v>
      </c>
      <c r="C64" s="32">
        <v>0</v>
      </c>
      <c r="D64" s="32">
        <v>0</v>
      </c>
      <c r="E64" s="32">
        <v>0</v>
      </c>
      <c r="F64" s="25" t="s">
        <v>180</v>
      </c>
      <c r="G64" s="25" t="s">
        <v>179</v>
      </c>
      <c r="H64" s="26" t="s">
        <v>181</v>
      </c>
      <c r="I64" s="26" t="s">
        <v>176</v>
      </c>
    </row>
    <row r="65" spans="2:24" ht="15.75" customHeight="1" x14ac:dyDescent="0.2">
      <c r="B65" s="27">
        <v>9.6153846153846168</v>
      </c>
      <c r="C65" s="32">
        <v>0</v>
      </c>
      <c r="D65" s="32">
        <v>0</v>
      </c>
      <c r="E65" s="32">
        <v>0</v>
      </c>
      <c r="F65" s="25" t="s">
        <v>183</v>
      </c>
      <c r="G65" s="25" t="s">
        <v>182</v>
      </c>
      <c r="H65" s="26" t="s">
        <v>184</v>
      </c>
      <c r="I65" s="26" t="s">
        <v>176</v>
      </c>
      <c r="Q65" s="44"/>
      <c r="R65" s="44"/>
      <c r="S65" s="44"/>
      <c r="T65" s="44"/>
      <c r="U65" s="53"/>
      <c r="V65" s="42"/>
      <c r="W65" s="58"/>
      <c r="X65" s="58"/>
    </row>
    <row r="66" spans="2:24" ht="15.75" customHeight="1" x14ac:dyDescent="0.2">
      <c r="B66" s="27">
        <v>9.7087378640776691</v>
      </c>
      <c r="C66" s="32">
        <v>0</v>
      </c>
      <c r="D66" s="32">
        <v>0</v>
      </c>
      <c r="E66" s="32">
        <v>0</v>
      </c>
      <c r="F66" s="25" t="s">
        <v>140</v>
      </c>
      <c r="G66" s="25" t="s">
        <v>185</v>
      </c>
      <c r="H66" s="26" t="s">
        <v>186</v>
      </c>
      <c r="I66" s="26" t="s">
        <v>176</v>
      </c>
    </row>
    <row r="67" spans="2:24" ht="15.75" customHeight="1" x14ac:dyDescent="0.2">
      <c r="B67" s="27">
        <v>10.638297872340425</v>
      </c>
      <c r="C67" s="32">
        <v>0</v>
      </c>
      <c r="D67" s="32">
        <v>0</v>
      </c>
      <c r="E67" s="32">
        <v>0</v>
      </c>
      <c r="F67" s="25" t="s">
        <v>188</v>
      </c>
      <c r="G67" s="25" t="s">
        <v>187</v>
      </c>
      <c r="H67" s="26" t="s">
        <v>189</v>
      </c>
      <c r="I67" s="26" t="s">
        <v>176</v>
      </c>
    </row>
    <row r="68" spans="2:24" ht="15.75" customHeight="1" x14ac:dyDescent="0.2">
      <c r="B68" s="27">
        <v>9.6153846153846168</v>
      </c>
      <c r="C68" s="32">
        <v>0</v>
      </c>
      <c r="D68" s="32">
        <v>0</v>
      </c>
      <c r="E68" s="32">
        <v>0</v>
      </c>
      <c r="F68" s="25" t="s">
        <v>191</v>
      </c>
      <c r="G68" s="25" t="s">
        <v>190</v>
      </c>
      <c r="H68" s="26" t="s">
        <v>192</v>
      </c>
      <c r="I68" s="26" t="s">
        <v>176</v>
      </c>
      <c r="Q68" s="42"/>
      <c r="R68" s="44"/>
      <c r="S68" s="44"/>
      <c r="T68" s="44"/>
      <c r="U68" s="52"/>
      <c r="V68" s="52"/>
      <c r="W68" s="42"/>
      <c r="X68" s="42"/>
    </row>
    <row r="69" spans="2:24" ht="15.75" customHeight="1" x14ac:dyDescent="0.2">
      <c r="B69" s="27">
        <v>12.5</v>
      </c>
      <c r="C69" s="32">
        <v>0</v>
      </c>
      <c r="D69" s="32">
        <v>0</v>
      </c>
      <c r="E69" s="32">
        <v>0</v>
      </c>
      <c r="F69" s="25" t="s">
        <v>194</v>
      </c>
      <c r="G69" s="25" t="s">
        <v>193</v>
      </c>
      <c r="H69" s="26" t="s">
        <v>186</v>
      </c>
      <c r="I69" s="26" t="s">
        <v>176</v>
      </c>
    </row>
    <row r="70" spans="2:24" ht="15.75" customHeight="1" x14ac:dyDescent="0.2">
      <c r="B70" s="27">
        <v>10.1010101010101</v>
      </c>
      <c r="C70" s="32">
        <v>0</v>
      </c>
      <c r="D70" s="32">
        <v>0</v>
      </c>
      <c r="E70" s="32">
        <v>0</v>
      </c>
      <c r="F70" s="25" t="s">
        <v>196</v>
      </c>
      <c r="G70" s="25" t="s">
        <v>195</v>
      </c>
      <c r="H70" s="26" t="s">
        <v>58</v>
      </c>
      <c r="I70" s="26" t="s">
        <v>176</v>
      </c>
    </row>
    <row r="71" spans="2:24" ht="15.75" customHeight="1" x14ac:dyDescent="0.2">
      <c r="B71" s="27">
        <v>11.224489795918368</v>
      </c>
      <c r="C71" s="32">
        <v>12.5</v>
      </c>
      <c r="D71" s="32">
        <v>0</v>
      </c>
      <c r="E71" s="32">
        <v>0</v>
      </c>
      <c r="F71" s="25" t="s">
        <v>178</v>
      </c>
      <c r="G71" s="25" t="s">
        <v>197</v>
      </c>
      <c r="H71" s="26" t="s">
        <v>198</v>
      </c>
      <c r="I71" s="26" t="s">
        <v>176</v>
      </c>
    </row>
    <row r="72" spans="2:24" ht="15.75" customHeight="1" x14ac:dyDescent="0.2">
      <c r="B72" s="27">
        <v>20.192307692307693</v>
      </c>
      <c r="C72" s="32">
        <v>37.5</v>
      </c>
      <c r="D72" s="32">
        <v>6.666666666666667</v>
      </c>
      <c r="E72" s="32">
        <v>8.3333333333333321</v>
      </c>
      <c r="F72" s="25" t="s">
        <v>200</v>
      </c>
      <c r="G72" s="25" t="s">
        <v>199</v>
      </c>
      <c r="H72" s="26" t="s">
        <v>198</v>
      </c>
      <c r="I72" s="26" t="s">
        <v>176</v>
      </c>
    </row>
    <row r="73" spans="2:24" ht="15.75" customHeight="1" x14ac:dyDescent="0.2">
      <c r="B73" s="27">
        <v>5</v>
      </c>
      <c r="C73" s="32">
        <v>0</v>
      </c>
      <c r="D73" s="32">
        <v>7.1428571428571423</v>
      </c>
      <c r="E73" s="32">
        <v>11.111111111111111</v>
      </c>
      <c r="F73" s="25" t="s">
        <v>48</v>
      </c>
      <c r="G73" s="25" t="s">
        <v>201</v>
      </c>
      <c r="H73" s="26" t="s">
        <v>129</v>
      </c>
      <c r="I73" s="26" t="s">
        <v>176</v>
      </c>
      <c r="Q73" s="40"/>
      <c r="R73" s="40"/>
      <c r="S73" s="40"/>
      <c r="T73" s="40"/>
      <c r="U73" s="50"/>
      <c r="V73" s="50"/>
      <c r="W73" s="56"/>
      <c r="X73" s="56"/>
    </row>
    <row r="74" spans="2:24" ht="15.75" customHeight="1" x14ac:dyDescent="0.2">
      <c r="B74" s="27">
        <v>12.621359223300971</v>
      </c>
      <c r="C74" s="32">
        <v>0</v>
      </c>
      <c r="D74" s="32">
        <v>6.666666666666667</v>
      </c>
      <c r="E74" s="32">
        <v>0</v>
      </c>
      <c r="F74" s="25" t="s">
        <v>203</v>
      </c>
      <c r="G74" s="25" t="s">
        <v>202</v>
      </c>
      <c r="H74" s="26" t="s">
        <v>204</v>
      </c>
      <c r="I74" s="26" t="s">
        <v>176</v>
      </c>
    </row>
    <row r="75" spans="2:24" ht="15.75" customHeight="1" x14ac:dyDescent="0.2">
      <c r="B75" s="27">
        <v>9.9009900990099009</v>
      </c>
      <c r="C75" s="32">
        <v>0</v>
      </c>
      <c r="D75" s="32">
        <v>0</v>
      </c>
      <c r="E75" s="32">
        <v>0</v>
      </c>
      <c r="F75" s="25" t="s">
        <v>206</v>
      </c>
      <c r="G75" s="25" t="s">
        <v>205</v>
      </c>
      <c r="H75" s="26" t="s">
        <v>207</v>
      </c>
      <c r="I75" s="26" t="s">
        <v>176</v>
      </c>
    </row>
    <row r="76" spans="2:24" ht="15.75" customHeight="1" x14ac:dyDescent="0.2">
      <c r="B76" s="27">
        <v>17.307692307692307</v>
      </c>
      <c r="C76" s="32">
        <v>37.5</v>
      </c>
      <c r="D76" s="32">
        <v>6.666666666666667</v>
      </c>
      <c r="E76" s="32">
        <v>0</v>
      </c>
      <c r="F76" s="25" t="s">
        <v>209</v>
      </c>
      <c r="G76" s="25" t="s">
        <v>208</v>
      </c>
      <c r="H76" s="26" t="s">
        <v>210</v>
      </c>
      <c r="I76" s="26" t="s">
        <v>176</v>
      </c>
    </row>
    <row r="77" spans="2:24" ht="15.75" customHeight="1" x14ac:dyDescent="0.2">
      <c r="B77" s="27">
        <v>12.621359223300971</v>
      </c>
      <c r="C77" s="32">
        <v>0</v>
      </c>
      <c r="D77" s="32">
        <v>6.666666666666667</v>
      </c>
      <c r="E77" s="32">
        <v>4.1666666666666661</v>
      </c>
      <c r="F77" s="25" t="s">
        <v>212</v>
      </c>
      <c r="G77" s="25" t="s">
        <v>211</v>
      </c>
      <c r="H77" s="26" t="s">
        <v>213</v>
      </c>
      <c r="I77" s="26" t="s">
        <v>176</v>
      </c>
    </row>
    <row r="78" spans="2:24" ht="15.75" customHeight="1" x14ac:dyDescent="0.2">
      <c r="B78" s="27">
        <v>9.7087378640776691</v>
      </c>
      <c r="C78" s="32">
        <v>0</v>
      </c>
      <c r="D78" s="32">
        <v>0</v>
      </c>
      <c r="E78" s="32">
        <v>0</v>
      </c>
      <c r="F78" s="25" t="s">
        <v>215</v>
      </c>
      <c r="G78" s="25" t="s">
        <v>214</v>
      </c>
      <c r="H78" s="26" t="s">
        <v>181</v>
      </c>
      <c r="I78" s="26" t="s">
        <v>176</v>
      </c>
      <c r="Q78" s="40"/>
      <c r="R78" s="40"/>
      <c r="S78" s="40"/>
      <c r="T78" s="40"/>
      <c r="U78" s="50"/>
      <c r="V78" s="50"/>
      <c r="W78" s="56"/>
      <c r="X78" s="56"/>
    </row>
    <row r="79" spans="2:24" ht="15.75" customHeight="1" x14ac:dyDescent="0.2">
      <c r="B79" s="27">
        <v>11.650485436893204</v>
      </c>
      <c r="C79" s="32">
        <v>0</v>
      </c>
      <c r="D79" s="32">
        <v>0</v>
      </c>
      <c r="E79" s="32">
        <v>4.1666666666666661</v>
      </c>
      <c r="F79" s="25" t="s">
        <v>217</v>
      </c>
      <c r="G79" s="25" t="s">
        <v>216</v>
      </c>
      <c r="H79" s="26" t="s">
        <v>218</v>
      </c>
      <c r="I79" s="26" t="s">
        <v>176</v>
      </c>
    </row>
    <row r="80" spans="2:24" ht="15.75" customHeight="1" x14ac:dyDescent="0.2">
      <c r="B80" s="27">
        <v>18.446601941747574</v>
      </c>
      <c r="C80" s="32">
        <v>37.5</v>
      </c>
      <c r="D80" s="32">
        <v>0</v>
      </c>
      <c r="E80" s="32">
        <v>4.1666666666666661</v>
      </c>
      <c r="F80" s="25" t="s">
        <v>156</v>
      </c>
      <c r="G80" s="25" t="s">
        <v>219</v>
      </c>
      <c r="H80" s="26" t="s">
        <v>220</v>
      </c>
      <c r="I80" s="26" t="s">
        <v>176</v>
      </c>
    </row>
    <row r="81" spans="2:24" ht="15.75" customHeight="1" x14ac:dyDescent="0.2">
      <c r="B81" s="27">
        <v>12.5</v>
      </c>
      <c r="C81" s="32">
        <v>12.5</v>
      </c>
      <c r="D81" s="32">
        <v>0</v>
      </c>
      <c r="E81" s="32">
        <v>0</v>
      </c>
      <c r="F81" s="25" t="s">
        <v>222</v>
      </c>
      <c r="G81" s="25" t="s">
        <v>221</v>
      </c>
      <c r="H81" s="26" t="s">
        <v>204</v>
      </c>
      <c r="I81" s="26" t="s">
        <v>176</v>
      </c>
    </row>
    <row r="82" spans="2:24" ht="15.75" customHeight="1" x14ac:dyDescent="0.2">
      <c r="B82" s="27">
        <v>9.8039215686274517</v>
      </c>
      <c r="C82" s="32">
        <v>0</v>
      </c>
      <c r="D82" s="32">
        <v>0</v>
      </c>
      <c r="E82" s="32">
        <v>0</v>
      </c>
      <c r="F82" s="25" t="s">
        <v>224</v>
      </c>
      <c r="G82" s="25" t="s">
        <v>223</v>
      </c>
      <c r="H82" s="26" t="s">
        <v>189</v>
      </c>
      <c r="I82" s="26" t="s">
        <v>176</v>
      </c>
    </row>
    <row r="83" spans="2:24" ht="18.75" customHeight="1" x14ac:dyDescent="0.2">
      <c r="B83" s="27">
        <v>13.131313131313133</v>
      </c>
      <c r="C83" s="32">
        <v>12.5</v>
      </c>
      <c r="D83" s="32">
        <v>0</v>
      </c>
      <c r="E83" s="32">
        <v>0</v>
      </c>
      <c r="F83" s="25" t="s">
        <v>226</v>
      </c>
      <c r="G83" s="25" t="s">
        <v>225</v>
      </c>
      <c r="H83" s="26" t="s">
        <v>227</v>
      </c>
      <c r="I83" s="26" t="s">
        <v>176</v>
      </c>
    </row>
    <row r="84" spans="2:24" ht="18" customHeight="1" x14ac:dyDescent="0.2">
      <c r="B84" s="27">
        <v>10.309278350515463</v>
      </c>
      <c r="C84" s="32">
        <v>0</v>
      </c>
      <c r="D84" s="32">
        <v>0</v>
      </c>
      <c r="E84" s="32">
        <v>0</v>
      </c>
      <c r="F84" s="25" t="s">
        <v>229</v>
      </c>
      <c r="G84" s="25" t="s">
        <v>228</v>
      </c>
      <c r="H84" s="26" t="s">
        <v>213</v>
      </c>
      <c r="I84" s="26" t="s">
        <v>176</v>
      </c>
    </row>
    <row r="85" spans="2:24" ht="15.75" customHeight="1" x14ac:dyDescent="0.2">
      <c r="B85" s="27">
        <v>9.6153846153846168</v>
      </c>
      <c r="C85" s="32">
        <v>0</v>
      </c>
      <c r="D85" s="32">
        <v>0</v>
      </c>
      <c r="E85" s="32">
        <v>0</v>
      </c>
      <c r="F85" s="25" t="s">
        <v>231</v>
      </c>
      <c r="G85" s="25" t="s">
        <v>230</v>
      </c>
      <c r="H85" s="26" t="s">
        <v>232</v>
      </c>
      <c r="I85" s="26" t="s">
        <v>176</v>
      </c>
      <c r="Q85" s="40"/>
      <c r="R85" s="40"/>
      <c r="S85" s="40"/>
      <c r="T85" s="40"/>
      <c r="U85" s="50"/>
      <c r="V85" s="50"/>
      <c r="W85" s="56"/>
      <c r="X85" s="56"/>
    </row>
    <row r="86" spans="2:24" ht="15.75" customHeight="1" x14ac:dyDescent="0.2">
      <c r="B86" s="27">
        <v>9.6153846153846168</v>
      </c>
      <c r="C86" s="32">
        <v>0</v>
      </c>
      <c r="D86" s="32">
        <v>0</v>
      </c>
      <c r="E86" s="32">
        <v>0</v>
      </c>
      <c r="F86" s="25" t="s">
        <v>234</v>
      </c>
      <c r="G86" s="25" t="s">
        <v>233</v>
      </c>
      <c r="H86" s="26" t="s">
        <v>235</v>
      </c>
      <c r="I86" s="26" t="s">
        <v>176</v>
      </c>
      <c r="Q86" s="40"/>
      <c r="R86" s="40"/>
      <c r="S86" s="40"/>
      <c r="T86" s="40"/>
      <c r="U86" s="50"/>
      <c r="V86" s="50"/>
      <c r="W86" s="56"/>
      <c r="X86" s="56"/>
    </row>
    <row r="87" spans="2:24" ht="17.25" customHeight="1" x14ac:dyDescent="0.2">
      <c r="B87" s="27">
        <v>9.8039215686274517</v>
      </c>
      <c r="C87" s="32">
        <v>0</v>
      </c>
      <c r="D87" s="32">
        <v>0</v>
      </c>
      <c r="E87" s="32">
        <v>0</v>
      </c>
      <c r="F87" s="25" t="s">
        <v>237</v>
      </c>
      <c r="G87" s="25" t="s">
        <v>236</v>
      </c>
      <c r="H87" s="26" t="s">
        <v>184</v>
      </c>
      <c r="I87" s="26" t="s">
        <v>176</v>
      </c>
    </row>
    <row r="88" spans="2:24" ht="15.75" customHeight="1" x14ac:dyDescent="0.2">
      <c r="B88" s="27">
        <v>10.204081632653061</v>
      </c>
      <c r="C88" s="32">
        <v>0</v>
      </c>
      <c r="D88" s="32">
        <v>0</v>
      </c>
      <c r="E88" s="32">
        <v>0</v>
      </c>
      <c r="F88" s="25" t="s">
        <v>239</v>
      </c>
      <c r="G88" s="25" t="s">
        <v>238</v>
      </c>
      <c r="H88" s="26" t="s">
        <v>192</v>
      </c>
      <c r="I88" s="26" t="s">
        <v>176</v>
      </c>
    </row>
    <row r="89" spans="2:24" ht="15.75" customHeight="1" x14ac:dyDescent="0.2">
      <c r="B89" s="27">
        <v>9.7087378640776691</v>
      </c>
      <c r="C89" s="32">
        <v>0</v>
      </c>
      <c r="D89" s="32">
        <v>0</v>
      </c>
      <c r="E89" s="32">
        <v>0</v>
      </c>
      <c r="F89" s="25" t="s">
        <v>105</v>
      </c>
      <c r="G89" s="25" t="s">
        <v>240</v>
      </c>
      <c r="H89" s="26" t="s">
        <v>241</v>
      </c>
      <c r="I89" s="26" t="s">
        <v>176</v>
      </c>
    </row>
    <row r="90" spans="2:24" ht="15.75" customHeight="1" x14ac:dyDescent="0.2">
      <c r="B90" s="27">
        <v>10.1010101010101</v>
      </c>
      <c r="C90" s="32">
        <v>0</v>
      </c>
      <c r="D90" s="32">
        <v>0</v>
      </c>
      <c r="E90" s="32">
        <v>0</v>
      </c>
      <c r="F90" s="25" t="s">
        <v>243</v>
      </c>
      <c r="G90" s="25" t="s">
        <v>242</v>
      </c>
      <c r="H90" s="26" t="s">
        <v>244</v>
      </c>
      <c r="I90" s="26" t="s">
        <v>176</v>
      </c>
      <c r="Q90" s="40"/>
      <c r="R90" s="40"/>
      <c r="S90" s="40"/>
      <c r="T90" s="40"/>
      <c r="U90" s="50"/>
      <c r="V90" s="50"/>
      <c r="W90" s="56"/>
      <c r="X90" s="56"/>
    </row>
    <row r="91" spans="2:24" ht="15.75" customHeight="1" x14ac:dyDescent="0.2">
      <c r="B91" s="27">
        <v>12.5</v>
      </c>
      <c r="C91" s="32">
        <v>0</v>
      </c>
      <c r="D91" s="32">
        <v>0</v>
      </c>
      <c r="E91" s="32">
        <v>4.1666666666666661</v>
      </c>
      <c r="F91" s="25" t="s">
        <v>246</v>
      </c>
      <c r="G91" s="25" t="s">
        <v>245</v>
      </c>
      <c r="H91" s="26" t="s">
        <v>247</v>
      </c>
      <c r="I91" s="26" t="s">
        <v>176</v>
      </c>
    </row>
    <row r="92" spans="2:24" ht="15.75" customHeight="1" x14ac:dyDescent="0.2">
      <c r="B92" s="27">
        <v>12.5</v>
      </c>
      <c r="C92" s="32">
        <v>0</v>
      </c>
      <c r="D92" s="32">
        <v>6.666666666666667</v>
      </c>
      <c r="E92" s="32">
        <v>0</v>
      </c>
      <c r="F92" s="25" t="s">
        <v>249</v>
      </c>
      <c r="G92" s="25" t="s">
        <v>248</v>
      </c>
      <c r="H92" s="26" t="s">
        <v>250</v>
      </c>
      <c r="I92" s="26" t="s">
        <v>176</v>
      </c>
    </row>
    <row r="93" spans="2:24" ht="15.75" customHeight="1" x14ac:dyDescent="0.2">
      <c r="B93" s="27">
        <v>13.131313131313133</v>
      </c>
      <c r="C93" s="32">
        <v>0</v>
      </c>
      <c r="D93" s="32">
        <v>0</v>
      </c>
      <c r="E93" s="32">
        <v>4.1666666666666661</v>
      </c>
      <c r="F93" s="25" t="s">
        <v>252</v>
      </c>
      <c r="G93" s="25" t="s">
        <v>251</v>
      </c>
      <c r="H93" s="26" t="s">
        <v>58</v>
      </c>
      <c r="I93" s="26" t="s">
        <v>176</v>
      </c>
    </row>
    <row r="94" spans="2:24" ht="15.75" customHeight="1" x14ac:dyDescent="0.2">
      <c r="B94" s="27">
        <v>9.6153846153846168</v>
      </c>
      <c r="C94" s="32">
        <v>0</v>
      </c>
      <c r="D94" s="32">
        <v>0</v>
      </c>
      <c r="E94" s="32">
        <v>0</v>
      </c>
      <c r="F94" s="25" t="s">
        <v>254</v>
      </c>
      <c r="G94" s="25" t="s">
        <v>253</v>
      </c>
      <c r="H94" s="26" t="s">
        <v>218</v>
      </c>
      <c r="I94" s="26" t="s">
        <v>176</v>
      </c>
      <c r="Q94" s="40"/>
      <c r="R94" s="40"/>
      <c r="S94" s="40"/>
      <c r="T94" s="40"/>
      <c r="U94" s="50"/>
      <c r="V94" s="50"/>
      <c r="W94" s="56"/>
      <c r="X94" s="56"/>
    </row>
    <row r="95" spans="2:24" ht="15.75" customHeight="1" x14ac:dyDescent="0.2">
      <c r="B95" s="27">
        <v>11.881188118811881</v>
      </c>
      <c r="C95" s="32">
        <v>0</v>
      </c>
      <c r="D95" s="32">
        <v>0</v>
      </c>
      <c r="E95" s="32">
        <v>0</v>
      </c>
      <c r="F95" s="25" t="s">
        <v>256</v>
      </c>
      <c r="G95" s="25" t="s">
        <v>255</v>
      </c>
      <c r="H95" s="26" t="s">
        <v>244</v>
      </c>
      <c r="I95" s="26" t="s">
        <v>176</v>
      </c>
    </row>
    <row r="96" spans="2:24" ht="15.75" customHeight="1" x14ac:dyDescent="0.2">
      <c r="B96" s="27">
        <v>9.6153846153846168</v>
      </c>
      <c r="C96" s="32">
        <v>0</v>
      </c>
      <c r="D96" s="32">
        <v>0</v>
      </c>
      <c r="E96" s="32">
        <v>0</v>
      </c>
      <c r="F96" s="25" t="s">
        <v>258</v>
      </c>
      <c r="G96" s="25" t="s">
        <v>257</v>
      </c>
      <c r="H96" s="26" t="s">
        <v>207</v>
      </c>
      <c r="I96" s="26" t="s">
        <v>176</v>
      </c>
      <c r="Q96" s="45"/>
      <c r="R96" s="48"/>
      <c r="S96" s="48"/>
      <c r="T96" s="48"/>
      <c r="U96" s="54"/>
      <c r="V96" s="55"/>
      <c r="W96" s="59"/>
      <c r="X96" s="59"/>
    </row>
    <row r="97" spans="2:24" ht="15.75" customHeight="1" x14ac:dyDescent="0.2">
      <c r="B97" s="27">
        <v>18</v>
      </c>
      <c r="C97" s="32">
        <v>37.5</v>
      </c>
      <c r="D97" s="32">
        <v>7.1428571428571423</v>
      </c>
      <c r="E97" s="32">
        <v>4.5454545454545459</v>
      </c>
      <c r="F97" s="25" t="s">
        <v>260</v>
      </c>
      <c r="G97" s="25" t="s">
        <v>259</v>
      </c>
      <c r="H97" s="26" t="s">
        <v>210</v>
      </c>
      <c r="I97" s="26" t="s">
        <v>176</v>
      </c>
      <c r="Q97" s="43"/>
      <c r="R97" s="47"/>
      <c r="S97" s="47"/>
      <c r="T97" s="47"/>
      <c r="U97" s="46"/>
      <c r="V97" s="51"/>
      <c r="W97" s="57"/>
      <c r="X97" s="57"/>
    </row>
    <row r="98" spans="2:24" ht="15.75" customHeight="1" x14ac:dyDescent="0.2">
      <c r="B98" s="27">
        <v>9.8039215686274517</v>
      </c>
      <c r="C98" s="32">
        <v>0</v>
      </c>
      <c r="D98" s="32">
        <v>0</v>
      </c>
      <c r="E98" s="32">
        <v>0</v>
      </c>
      <c r="F98" s="25" t="s">
        <v>264</v>
      </c>
      <c r="G98" s="25" t="s">
        <v>263</v>
      </c>
      <c r="H98" s="26" t="s">
        <v>247</v>
      </c>
      <c r="I98" s="26" t="s">
        <v>176</v>
      </c>
      <c r="Q98" s="41"/>
      <c r="R98" s="49"/>
      <c r="S98" s="49"/>
      <c r="T98" s="49"/>
      <c r="U98" s="51"/>
      <c r="V98" s="51"/>
      <c r="W98" s="51"/>
      <c r="X98" s="51"/>
    </row>
    <row r="99" spans="2:24" ht="15.75" customHeight="1" x14ac:dyDescent="0.2">
      <c r="B99" s="27">
        <v>11.111111111111111</v>
      </c>
      <c r="C99" s="32">
        <v>0</v>
      </c>
      <c r="D99" s="32">
        <v>0</v>
      </c>
      <c r="E99" s="32">
        <v>4.1666666666666661</v>
      </c>
      <c r="F99" s="25" t="s">
        <v>262</v>
      </c>
      <c r="G99" s="25" t="s">
        <v>261</v>
      </c>
      <c r="H99" s="26" t="s">
        <v>227</v>
      </c>
      <c r="I99" s="26" t="s">
        <v>176</v>
      </c>
      <c r="Q99" s="41"/>
      <c r="R99" s="46"/>
      <c r="S99" s="46"/>
      <c r="T99" s="46"/>
      <c r="U99" s="51"/>
      <c r="V99" s="51"/>
      <c r="W99" s="51"/>
      <c r="X99" s="51"/>
    </row>
    <row r="100" spans="2:24" ht="15.75" customHeight="1" x14ac:dyDescent="0.2">
      <c r="B100" s="27">
        <v>10.1010101010101</v>
      </c>
      <c r="C100" s="32">
        <v>0</v>
      </c>
      <c r="D100" s="32">
        <v>0</v>
      </c>
      <c r="E100" s="32">
        <v>0</v>
      </c>
      <c r="F100" s="25" t="s">
        <v>266</v>
      </c>
      <c r="G100" s="25" t="s">
        <v>265</v>
      </c>
      <c r="H100" s="26" t="s">
        <v>175</v>
      </c>
      <c r="I100" s="26" t="s">
        <v>176</v>
      </c>
      <c r="Q100" s="41"/>
      <c r="R100" s="46"/>
      <c r="S100" s="46"/>
      <c r="T100" s="46"/>
      <c r="U100" s="51"/>
      <c r="V100" s="51"/>
      <c r="W100" s="51"/>
      <c r="X100" s="51"/>
    </row>
    <row r="101" spans="2:24" ht="15.75" customHeight="1" x14ac:dyDescent="0.2">
      <c r="B101" s="27">
        <v>9.8039215686274517</v>
      </c>
      <c r="C101" s="32">
        <v>0</v>
      </c>
      <c r="D101" s="32">
        <v>0</v>
      </c>
      <c r="E101" s="32">
        <v>0</v>
      </c>
      <c r="F101" s="25" t="s">
        <v>268</v>
      </c>
      <c r="G101" s="25" t="s">
        <v>267</v>
      </c>
      <c r="H101" s="26" t="s">
        <v>220</v>
      </c>
      <c r="I101" s="26" t="s">
        <v>176</v>
      </c>
      <c r="Q101" s="41"/>
      <c r="R101" s="46"/>
      <c r="S101" s="46"/>
      <c r="T101" s="46"/>
      <c r="U101" s="51"/>
      <c r="V101" s="51"/>
      <c r="W101" s="51"/>
      <c r="X101" s="51"/>
    </row>
    <row r="102" spans="2:24" ht="15.75" customHeight="1" x14ac:dyDescent="0.2">
      <c r="B102" s="27">
        <v>10.1010101010101</v>
      </c>
      <c r="C102" s="32">
        <v>0</v>
      </c>
      <c r="D102" s="32">
        <v>0</v>
      </c>
      <c r="E102" s="32">
        <v>0</v>
      </c>
      <c r="F102" s="25" t="s">
        <v>270</v>
      </c>
      <c r="G102" s="25" t="s">
        <v>269</v>
      </c>
      <c r="H102" s="26" t="s">
        <v>241</v>
      </c>
      <c r="I102" s="26" t="s">
        <v>176</v>
      </c>
      <c r="Q102" s="27"/>
      <c r="R102" s="32"/>
      <c r="S102" s="32"/>
      <c r="T102" s="32"/>
      <c r="U102" s="25"/>
      <c r="V102" s="25"/>
      <c r="W102" s="26"/>
      <c r="X102" s="26"/>
    </row>
    <row r="103" spans="2:24" ht="15.75" customHeight="1" x14ac:dyDescent="0.2">
      <c r="B103" s="27">
        <v>9.6153846153846168</v>
      </c>
      <c r="C103" s="32">
        <v>0</v>
      </c>
      <c r="D103" s="32">
        <v>0</v>
      </c>
      <c r="E103" s="32">
        <v>0</v>
      </c>
      <c r="F103" s="25" t="s">
        <v>272</v>
      </c>
      <c r="G103" s="25" t="s">
        <v>271</v>
      </c>
      <c r="H103" s="26" t="s">
        <v>232</v>
      </c>
      <c r="I103" s="26" t="s">
        <v>176</v>
      </c>
      <c r="Q103" s="27"/>
      <c r="R103" s="32"/>
      <c r="S103" s="32"/>
      <c r="T103" s="32"/>
      <c r="U103" s="25"/>
      <c r="V103" s="25"/>
      <c r="W103" s="26"/>
      <c r="X103" s="26"/>
    </row>
    <row r="104" spans="2:24" ht="15.75" customHeight="1" x14ac:dyDescent="0.2">
      <c r="B104" s="27">
        <v>13.131313131313133</v>
      </c>
      <c r="C104" s="32">
        <v>12.5</v>
      </c>
      <c r="D104" s="32">
        <v>0</v>
      </c>
      <c r="E104" s="32">
        <v>0</v>
      </c>
      <c r="F104" s="25" t="s">
        <v>274</v>
      </c>
      <c r="G104" s="25" t="s">
        <v>273</v>
      </c>
      <c r="H104" s="26" t="s">
        <v>172</v>
      </c>
      <c r="I104" s="26" t="s">
        <v>176</v>
      </c>
      <c r="Q104" s="41"/>
      <c r="R104" s="46"/>
      <c r="S104" s="46"/>
      <c r="T104" s="46"/>
      <c r="U104" s="51"/>
      <c r="V104" s="51"/>
      <c r="W104" s="51"/>
      <c r="X104" s="51"/>
    </row>
    <row r="105" spans="2:24" ht="15.75" customHeight="1" x14ac:dyDescent="0.2">
      <c r="B105" s="27">
        <v>16.50485436893204</v>
      </c>
      <c r="C105" s="32">
        <v>25</v>
      </c>
      <c r="D105" s="32">
        <v>6.666666666666667</v>
      </c>
      <c r="E105" s="32">
        <v>4.1666666666666661</v>
      </c>
      <c r="F105" s="25" t="s">
        <v>276</v>
      </c>
      <c r="G105" s="25" t="s">
        <v>275</v>
      </c>
      <c r="H105" s="26" t="s">
        <v>250</v>
      </c>
      <c r="I105" s="26" t="s">
        <v>176</v>
      </c>
      <c r="Q105" s="41"/>
      <c r="R105" s="46"/>
      <c r="S105" s="46"/>
      <c r="T105" s="46"/>
      <c r="U105" s="51"/>
      <c r="V105" s="51"/>
      <c r="W105" s="51"/>
      <c r="X105" s="51"/>
    </row>
    <row r="106" spans="2:24" ht="15.75" customHeight="1" x14ac:dyDescent="0.2">
      <c r="B106" s="27">
        <v>9.8039215686274517</v>
      </c>
      <c r="C106" s="32">
        <v>0</v>
      </c>
      <c r="D106" s="32">
        <v>0</v>
      </c>
      <c r="E106" s="32">
        <v>0</v>
      </c>
      <c r="F106" s="25" t="s">
        <v>111</v>
      </c>
      <c r="G106" s="25" t="s">
        <v>277</v>
      </c>
      <c r="H106" s="26" t="s">
        <v>235</v>
      </c>
      <c r="I106" s="26" t="s">
        <v>176</v>
      </c>
      <c r="Q106" s="41"/>
      <c r="R106" s="46"/>
      <c r="S106" s="46"/>
      <c r="T106" s="46"/>
      <c r="U106" s="51"/>
      <c r="V106" s="51"/>
      <c r="W106" s="51"/>
      <c r="X106" s="51"/>
    </row>
    <row r="107" spans="2:24" ht="15.75" customHeight="1" x14ac:dyDescent="0.2">
      <c r="Q107" s="27"/>
      <c r="R107" s="32"/>
      <c r="S107" s="32"/>
      <c r="T107" s="32"/>
      <c r="U107" s="25"/>
      <c r="V107" s="25"/>
      <c r="W107" s="26"/>
      <c r="X107" s="26"/>
    </row>
    <row r="108" spans="2:24" ht="15.75" customHeight="1" x14ac:dyDescent="0.2">
      <c r="Q108" s="27"/>
      <c r="R108" s="32"/>
      <c r="S108" s="32"/>
      <c r="T108" s="32"/>
      <c r="U108" s="25"/>
      <c r="V108" s="25"/>
      <c r="W108" s="26"/>
      <c r="X108" s="26"/>
    </row>
    <row r="109" spans="2:24" ht="15.75" customHeight="1" x14ac:dyDescent="0.2">
      <c r="Q109" s="27"/>
      <c r="R109" s="32"/>
      <c r="S109" s="32"/>
      <c r="T109" s="32"/>
      <c r="U109" s="25"/>
      <c r="V109" s="25"/>
      <c r="W109" s="26"/>
      <c r="X109" s="26"/>
    </row>
    <row r="110" spans="2:24" ht="15.75" customHeight="1" x14ac:dyDescent="0.2">
      <c r="Q110" s="27"/>
      <c r="R110" s="32"/>
      <c r="S110" s="32"/>
      <c r="T110" s="32"/>
      <c r="U110" s="25"/>
      <c r="V110" s="25"/>
      <c r="W110" s="26"/>
      <c r="X110" s="26"/>
    </row>
    <row r="111" spans="2:24" ht="15.75" customHeight="1" x14ac:dyDescent="0.2">
      <c r="Q111" s="27"/>
      <c r="R111" s="32"/>
      <c r="S111" s="32"/>
      <c r="T111" s="32"/>
      <c r="U111" s="25"/>
      <c r="V111" s="25"/>
      <c r="W111" s="26"/>
      <c r="X111" s="26"/>
    </row>
    <row r="112" spans="2:24" ht="15.75" customHeight="1" x14ac:dyDescent="0.2">
      <c r="Q112" s="27"/>
      <c r="R112" s="32"/>
      <c r="S112" s="32"/>
      <c r="T112" s="32"/>
      <c r="U112" s="25"/>
      <c r="V112" s="25"/>
      <c r="W112" s="26"/>
      <c r="X112" s="26"/>
    </row>
    <row r="113" spans="17:24" ht="15.75" customHeight="1" x14ac:dyDescent="0.2">
      <c r="Q113" s="27"/>
      <c r="R113" s="32"/>
      <c r="S113" s="32"/>
      <c r="T113" s="32"/>
      <c r="U113" s="25"/>
      <c r="V113" s="25"/>
      <c r="W113" s="26"/>
      <c r="X113" s="26"/>
    </row>
    <row r="114" spans="17:24" ht="15.75" customHeight="1" x14ac:dyDescent="0.2">
      <c r="Q114" s="27"/>
      <c r="R114" s="32"/>
      <c r="S114" s="32"/>
      <c r="T114" s="32"/>
      <c r="U114" s="25"/>
      <c r="V114" s="25"/>
      <c r="W114" s="26"/>
      <c r="X114" s="26"/>
    </row>
    <row r="115" spans="17:24" ht="15.75" customHeight="1" x14ac:dyDescent="0.2">
      <c r="Q115" s="27"/>
      <c r="R115" s="32"/>
      <c r="S115" s="32"/>
      <c r="T115" s="32"/>
      <c r="U115" s="25"/>
      <c r="V115" s="25"/>
      <c r="W115" s="26"/>
      <c r="X115" s="26"/>
    </row>
    <row r="116" spans="17:24" ht="15.75" customHeight="1" x14ac:dyDescent="0.2">
      <c r="Q116" s="27"/>
      <c r="R116" s="32"/>
      <c r="S116" s="32"/>
      <c r="T116" s="32"/>
      <c r="U116" s="25"/>
      <c r="V116" s="25"/>
      <c r="W116" s="26"/>
      <c r="X116" s="26"/>
    </row>
    <row r="117" spans="17:24" ht="15.75" customHeight="1" x14ac:dyDescent="0.2">
      <c r="Q117" s="27"/>
      <c r="R117" s="32"/>
      <c r="S117" s="32"/>
      <c r="T117" s="32"/>
      <c r="U117" s="25"/>
      <c r="V117" s="25"/>
      <c r="W117" s="26"/>
      <c r="X117" s="26"/>
    </row>
    <row r="118" spans="17:24" ht="15.75" customHeight="1" x14ac:dyDescent="0.2">
      <c r="Q118" s="27">
        <f>'119th'!R119</f>
        <v>0</v>
      </c>
      <c r="R118" s="32">
        <v>100</v>
      </c>
      <c r="S118" s="32">
        <v>74.358974358974365</v>
      </c>
      <c r="T118" s="32">
        <v>100</v>
      </c>
      <c r="U118" s="25" t="s">
        <v>95</v>
      </c>
      <c r="V118" s="25" t="s">
        <v>94</v>
      </c>
      <c r="W118" s="26" t="s">
        <v>96</v>
      </c>
      <c r="X118" s="26" t="s">
        <v>45</v>
      </c>
    </row>
    <row r="119" spans="17:24" ht="15.75" customHeight="1" x14ac:dyDescent="0.2">
      <c r="Q119" s="27">
        <f>'119th'!R125</f>
        <v>0</v>
      </c>
      <c r="R119" s="32">
        <v>100</v>
      </c>
      <c r="S119" s="32">
        <v>74.358974358974365</v>
      </c>
      <c r="T119" s="32">
        <v>100</v>
      </c>
      <c r="U119" s="25" t="s">
        <v>108</v>
      </c>
      <c r="V119" s="25" t="s">
        <v>107</v>
      </c>
      <c r="W119" s="26" t="s">
        <v>109</v>
      </c>
      <c r="X119" s="26" t="s">
        <v>45</v>
      </c>
    </row>
    <row r="120" spans="17:24" ht="15.75" customHeight="1" x14ac:dyDescent="0.2">
      <c r="Q120" s="27">
        <f>'119th'!R129</f>
        <v>0</v>
      </c>
      <c r="R120" s="32">
        <v>100</v>
      </c>
      <c r="S120" s="32">
        <v>75</v>
      </c>
      <c r="T120" s="32">
        <v>100</v>
      </c>
      <c r="U120" s="25" t="s">
        <v>116</v>
      </c>
      <c r="V120" s="25" t="s">
        <v>115</v>
      </c>
      <c r="W120" s="26" t="s">
        <v>117</v>
      </c>
      <c r="X120" s="26" t="s">
        <v>45</v>
      </c>
    </row>
    <row r="121" spans="17:24" ht="15.75" customHeight="1" x14ac:dyDescent="0.2">
      <c r="Q121" s="27">
        <f>'119th'!R135</f>
        <v>0</v>
      </c>
      <c r="R121" s="32">
        <v>100</v>
      </c>
      <c r="S121" s="32">
        <v>74.358974358974365</v>
      </c>
      <c r="T121" s="32">
        <v>100</v>
      </c>
      <c r="U121" s="25" t="s">
        <v>131</v>
      </c>
      <c r="V121" s="25" t="s">
        <v>130</v>
      </c>
      <c r="W121" s="26" t="s">
        <v>132</v>
      </c>
      <c r="X121" s="26" t="s">
        <v>45</v>
      </c>
    </row>
    <row r="122" spans="17:24" ht="15.75" customHeight="1" x14ac:dyDescent="0.2">
      <c r="Q122" s="27">
        <f>'119th'!R137</f>
        <v>0</v>
      </c>
      <c r="R122" s="32">
        <v>100</v>
      </c>
      <c r="S122" s="32">
        <v>75</v>
      </c>
      <c r="T122" s="32">
        <v>100</v>
      </c>
      <c r="U122" s="25" t="s">
        <v>136</v>
      </c>
      <c r="V122" s="25" t="s">
        <v>135</v>
      </c>
      <c r="W122" s="26" t="s">
        <v>106</v>
      </c>
      <c r="X122" s="26" t="s">
        <v>45</v>
      </c>
    </row>
    <row r="123" spans="17:24" ht="15.75" customHeight="1" x14ac:dyDescent="0.2">
      <c r="Q123" s="27">
        <f>'119th'!R142</f>
        <v>0</v>
      </c>
      <c r="R123" s="32">
        <v>100</v>
      </c>
      <c r="S123" s="32">
        <v>75</v>
      </c>
      <c r="T123" s="32">
        <v>100</v>
      </c>
      <c r="U123" s="25" t="s">
        <v>147</v>
      </c>
      <c r="V123" s="25" t="s">
        <v>146</v>
      </c>
      <c r="W123" s="26" t="s">
        <v>81</v>
      </c>
      <c r="X123" s="26" t="s">
        <v>45</v>
      </c>
    </row>
    <row r="124" spans="17:24" ht="15.75" customHeight="1" x14ac:dyDescent="0.2">
      <c r="Q124" s="27">
        <f>'119th'!R145</f>
        <v>0</v>
      </c>
      <c r="R124" s="32">
        <v>100</v>
      </c>
      <c r="S124" s="32">
        <v>75</v>
      </c>
      <c r="T124" s="32">
        <v>100</v>
      </c>
      <c r="U124" s="25" t="s">
        <v>153</v>
      </c>
      <c r="V124" s="25" t="s">
        <v>152</v>
      </c>
      <c r="W124" s="26" t="s">
        <v>96</v>
      </c>
      <c r="X124" s="26" t="s">
        <v>45</v>
      </c>
    </row>
    <row r="125" spans="17:24" ht="15.75" customHeight="1" x14ac:dyDescent="0.2">
      <c r="Q125" s="27">
        <f>'119th'!R146</f>
        <v>0</v>
      </c>
      <c r="R125" s="32">
        <v>100</v>
      </c>
      <c r="S125" s="32">
        <v>75</v>
      </c>
      <c r="T125" s="32">
        <v>100</v>
      </c>
      <c r="U125" s="25" t="s">
        <v>154</v>
      </c>
      <c r="V125" s="25" t="s">
        <v>152</v>
      </c>
      <c r="W125" s="26" t="s">
        <v>132</v>
      </c>
      <c r="X125" s="26" t="s">
        <v>45</v>
      </c>
    </row>
    <row r="126" spans="17:24" ht="15.75" customHeight="1" x14ac:dyDescent="0.2">
      <c r="Q126" s="27">
        <f>'119th'!R147</f>
        <v>0</v>
      </c>
      <c r="R126" s="32">
        <v>100</v>
      </c>
      <c r="S126" s="32">
        <v>74.358974358974365</v>
      </c>
      <c r="T126" s="32">
        <v>100</v>
      </c>
      <c r="U126" s="25" t="s">
        <v>156</v>
      </c>
      <c r="V126" s="25" t="s">
        <v>155</v>
      </c>
      <c r="W126" s="26" t="s">
        <v>87</v>
      </c>
      <c r="X126" s="26" t="s">
        <v>45</v>
      </c>
    </row>
    <row r="127" spans="17:24" ht="15.75" customHeight="1" x14ac:dyDescent="0.2">
      <c r="Q127" s="27">
        <f>'119th'!R152</f>
        <v>0</v>
      </c>
      <c r="R127" s="32">
        <v>100</v>
      </c>
      <c r="S127" s="32">
        <v>75</v>
      </c>
      <c r="T127" s="32">
        <v>100</v>
      </c>
      <c r="U127" s="25" t="s">
        <v>165</v>
      </c>
      <c r="V127" s="25" t="s">
        <v>164</v>
      </c>
      <c r="W127" s="26" t="s">
        <v>109</v>
      </c>
      <c r="X127" s="26" t="s">
        <v>45</v>
      </c>
    </row>
    <row r="128" spans="17:24" ht="15.75" customHeight="1" x14ac:dyDescent="0.2">
      <c r="Q128" s="27" t="str">
        <f>'119th'!R107</f>
        <v>N</v>
      </c>
      <c r="R128" s="32">
        <v>100</v>
      </c>
      <c r="S128" s="32">
        <v>73.68421052631578</v>
      </c>
      <c r="T128" s="32">
        <v>100</v>
      </c>
      <c r="U128" s="25" t="s">
        <v>63</v>
      </c>
      <c r="V128" s="25" t="s">
        <v>62</v>
      </c>
      <c r="W128" s="26" t="s">
        <v>64</v>
      </c>
      <c r="X128" s="26" t="s">
        <v>45</v>
      </c>
    </row>
    <row r="129" spans="17:24" ht="15.75" customHeight="1" x14ac:dyDescent="0.2">
      <c r="Q129" s="27">
        <f>'119th'!R112</f>
        <v>52</v>
      </c>
      <c r="R129" s="32">
        <v>100</v>
      </c>
      <c r="S129" s="32">
        <v>74.358974358974365</v>
      </c>
      <c r="T129" s="32">
        <v>100</v>
      </c>
      <c r="U129" s="25" t="s">
        <v>77</v>
      </c>
      <c r="V129" s="25" t="s">
        <v>76</v>
      </c>
      <c r="W129" s="26" t="s">
        <v>78</v>
      </c>
      <c r="X129" s="26" t="s">
        <v>45</v>
      </c>
    </row>
    <row r="130" spans="17:24" ht="15.75" customHeight="1" x14ac:dyDescent="0.2">
      <c r="Q130" s="27">
        <f>'119th'!R116</f>
        <v>0</v>
      </c>
      <c r="R130" s="32">
        <v>100</v>
      </c>
      <c r="S130" s="32">
        <v>74.358974358974365</v>
      </c>
      <c r="T130" s="32">
        <v>100</v>
      </c>
      <c r="U130" s="25" t="s">
        <v>86</v>
      </c>
      <c r="V130" s="25" t="s">
        <v>85</v>
      </c>
      <c r="W130" s="26" t="s">
        <v>87</v>
      </c>
      <c r="X130" s="26" t="s">
        <v>45</v>
      </c>
    </row>
    <row r="131" spans="17:24" ht="15.75" customHeight="1" x14ac:dyDescent="0.2">
      <c r="Q131" s="27">
        <f>'119th'!R113</f>
        <v>3</v>
      </c>
      <c r="R131" s="32">
        <v>100</v>
      </c>
      <c r="S131" s="32">
        <v>75</v>
      </c>
      <c r="T131" s="32">
        <v>100</v>
      </c>
      <c r="U131" s="25" t="s">
        <v>80</v>
      </c>
      <c r="V131" s="25" t="s">
        <v>79</v>
      </c>
      <c r="W131" s="26" t="s">
        <v>81</v>
      </c>
      <c r="X131" s="26" t="s">
        <v>45</v>
      </c>
    </row>
    <row r="132" spans="17:24" ht="15.75" customHeight="1" x14ac:dyDescent="0.2">
      <c r="Q132" s="27">
        <f>'119th'!R117</f>
        <v>0</v>
      </c>
      <c r="R132" s="32">
        <v>100</v>
      </c>
      <c r="S132" s="32">
        <v>73.68421052631578</v>
      </c>
      <c r="T132" s="32">
        <v>100</v>
      </c>
      <c r="U132" s="25" t="s">
        <v>89</v>
      </c>
      <c r="V132" s="25" t="s">
        <v>88</v>
      </c>
      <c r="W132" s="26" t="s">
        <v>90</v>
      </c>
      <c r="X132" s="26" t="s">
        <v>45</v>
      </c>
    </row>
    <row r="133" spans="17:24" ht="15.75" customHeight="1" x14ac:dyDescent="0.2">
      <c r="Q133" s="27">
        <f>'119th'!R127</f>
        <v>0</v>
      </c>
      <c r="R133" s="32">
        <v>100</v>
      </c>
      <c r="S133" s="32">
        <v>72.972972972972968</v>
      </c>
      <c r="T133" s="32">
        <v>100</v>
      </c>
      <c r="U133" s="25" t="s">
        <v>43</v>
      </c>
      <c r="V133" s="25" t="s">
        <v>113</v>
      </c>
      <c r="W133" s="26" t="s">
        <v>64</v>
      </c>
      <c r="X133" s="26" t="s">
        <v>45</v>
      </c>
    </row>
    <row r="134" spans="17:24" ht="15.75" customHeight="1" x14ac:dyDescent="0.2">
      <c r="Q134" s="27">
        <f>'119th'!R151</f>
        <v>0</v>
      </c>
      <c r="R134" s="32">
        <v>100</v>
      </c>
      <c r="S134" s="32">
        <v>73.68421052631578</v>
      </c>
      <c r="T134" s="32">
        <v>100</v>
      </c>
      <c r="U134" s="25" t="s">
        <v>163</v>
      </c>
      <c r="V134" s="25" t="s">
        <v>162</v>
      </c>
      <c r="W134" s="26" t="s">
        <v>57</v>
      </c>
      <c r="X134" s="26" t="s">
        <v>45</v>
      </c>
    </row>
    <row r="135" spans="17:24" ht="15.75" customHeight="1" x14ac:dyDescent="0.2">
      <c r="Q135" s="27">
        <f>'119th'!R128</f>
        <v>0</v>
      </c>
      <c r="R135" s="32">
        <v>100</v>
      </c>
      <c r="S135" s="32">
        <v>74.358974358974365</v>
      </c>
      <c r="T135" s="32">
        <v>100</v>
      </c>
      <c r="U135" s="25" t="s">
        <v>48</v>
      </c>
      <c r="V135" s="25" t="s">
        <v>114</v>
      </c>
      <c r="W135" s="26" t="s">
        <v>67</v>
      </c>
      <c r="X135" s="26" t="s">
        <v>45</v>
      </c>
    </row>
    <row r="136" spans="17:24" ht="15.75" customHeight="1" x14ac:dyDescent="0.2">
      <c r="Q136" s="27">
        <f>'119th'!R138</f>
        <v>0</v>
      </c>
      <c r="R136" s="32">
        <v>100</v>
      </c>
      <c r="S136" s="32">
        <v>75</v>
      </c>
      <c r="T136" s="32">
        <v>100</v>
      </c>
      <c r="U136" s="25" t="s">
        <v>138</v>
      </c>
      <c r="V136" s="25" t="s">
        <v>137</v>
      </c>
      <c r="W136" s="26" t="s">
        <v>117</v>
      </c>
      <c r="X136" s="26" t="s">
        <v>45</v>
      </c>
    </row>
    <row r="137" spans="17:24" ht="15.75" customHeight="1" x14ac:dyDescent="0.2">
      <c r="Q137" s="27">
        <f>'119th'!R111</f>
        <v>45</v>
      </c>
      <c r="R137" s="32">
        <v>100</v>
      </c>
      <c r="S137" s="32">
        <v>71.428571428571431</v>
      </c>
      <c r="T137" s="32">
        <v>100</v>
      </c>
      <c r="U137" s="25" t="s">
        <v>75</v>
      </c>
      <c r="V137" s="25" t="s">
        <v>74</v>
      </c>
      <c r="W137" s="26" t="s">
        <v>54</v>
      </c>
      <c r="X137" s="26" t="s">
        <v>45</v>
      </c>
    </row>
    <row r="138" spans="17:24" ht="15.75" customHeight="1" x14ac:dyDescent="0.2">
      <c r="Q138" s="27">
        <f>'119th'!R115</f>
        <v>0</v>
      </c>
      <c r="R138" s="32">
        <v>100</v>
      </c>
      <c r="S138" s="32">
        <v>75</v>
      </c>
      <c r="T138" s="32">
        <v>100</v>
      </c>
      <c r="U138" s="25" t="s">
        <v>48</v>
      </c>
      <c r="V138" s="25" t="s">
        <v>83</v>
      </c>
      <c r="W138" s="26" t="s">
        <v>84</v>
      </c>
      <c r="X138" s="26" t="s">
        <v>45</v>
      </c>
    </row>
    <row r="139" spans="17:24" ht="15.75" customHeight="1" x14ac:dyDescent="0.2">
      <c r="Q139" s="27">
        <f>'119th'!R136</f>
        <v>0</v>
      </c>
      <c r="R139" s="32">
        <v>100</v>
      </c>
      <c r="S139" s="32">
        <v>73.68421052631578</v>
      </c>
      <c r="T139" s="32">
        <v>100</v>
      </c>
      <c r="U139" s="25" t="s">
        <v>134</v>
      </c>
      <c r="V139" s="25" t="s">
        <v>133</v>
      </c>
      <c r="W139" s="26" t="s">
        <v>123</v>
      </c>
      <c r="X139" s="26" t="s">
        <v>45</v>
      </c>
    </row>
    <row r="140" spans="17:24" ht="15.75" customHeight="1" x14ac:dyDescent="0.2">
      <c r="Q140" s="27">
        <f>'119th'!R143</f>
        <v>0</v>
      </c>
      <c r="R140" s="32">
        <v>100</v>
      </c>
      <c r="S140" s="32">
        <v>75</v>
      </c>
      <c r="T140" s="32">
        <v>100</v>
      </c>
      <c r="U140" s="25" t="s">
        <v>80</v>
      </c>
      <c r="V140" s="25" t="s">
        <v>148</v>
      </c>
      <c r="W140" s="26" t="s">
        <v>149</v>
      </c>
      <c r="X140" s="26" t="s">
        <v>45</v>
      </c>
    </row>
    <row r="141" spans="17:24" ht="15.75" customHeight="1" x14ac:dyDescent="0.2">
      <c r="Q141" s="27">
        <f>'119th'!R121</f>
        <v>0</v>
      </c>
      <c r="R141" s="32">
        <v>100</v>
      </c>
      <c r="S141" s="32">
        <v>75</v>
      </c>
      <c r="T141" s="32">
        <v>100</v>
      </c>
      <c r="U141" s="25" t="s">
        <v>66</v>
      </c>
      <c r="V141" s="25" t="s">
        <v>99</v>
      </c>
      <c r="W141" s="26" t="s">
        <v>52</v>
      </c>
      <c r="X141" s="26" t="s">
        <v>45</v>
      </c>
    </row>
    <row r="142" spans="17:24" ht="15.75" customHeight="1" x14ac:dyDescent="0.2">
      <c r="Q142" s="27">
        <f>'119th'!R148</f>
        <v>0</v>
      </c>
      <c r="R142" s="32">
        <v>100</v>
      </c>
      <c r="S142" s="32">
        <v>74.358974358974365</v>
      </c>
      <c r="T142" s="32">
        <v>100</v>
      </c>
      <c r="U142" s="25" t="s">
        <v>158</v>
      </c>
      <c r="V142" s="25" t="s">
        <v>157</v>
      </c>
      <c r="W142" s="26" t="s">
        <v>141</v>
      </c>
      <c r="X142" s="26" t="s">
        <v>45</v>
      </c>
    </row>
    <row r="143" spans="17:24" ht="15.75" customHeight="1" x14ac:dyDescent="0.2">
      <c r="Q143" s="27">
        <f>'119th'!R114</f>
        <v>0</v>
      </c>
      <c r="R143" s="32">
        <v>100</v>
      </c>
      <c r="S143" s="32">
        <v>70.588235294117652</v>
      </c>
      <c r="T143" s="32">
        <v>100</v>
      </c>
      <c r="U143" s="25" t="s">
        <v>60</v>
      </c>
      <c r="V143" s="25" t="s">
        <v>82</v>
      </c>
      <c r="W143" s="26" t="s">
        <v>73</v>
      </c>
      <c r="X143" s="26" t="s">
        <v>45</v>
      </c>
    </row>
    <row r="144" spans="17:24" ht="15.75" customHeight="1" x14ac:dyDescent="0.2">
      <c r="Q144" s="27">
        <f>'119th'!R134</f>
        <v>0</v>
      </c>
      <c r="R144" s="32">
        <v>100</v>
      </c>
      <c r="S144" s="32">
        <v>74.358974358974365</v>
      </c>
      <c r="T144" s="32">
        <v>100</v>
      </c>
      <c r="U144" s="25" t="s">
        <v>128</v>
      </c>
      <c r="V144" s="25" t="s">
        <v>127</v>
      </c>
      <c r="W144" s="26" t="s">
        <v>129</v>
      </c>
      <c r="X144" s="26" t="s">
        <v>45</v>
      </c>
    </row>
    <row r="145" spans="17:24" ht="15.75" customHeight="1" x14ac:dyDescent="0.2">
      <c r="Q145" s="27">
        <f>'119th'!R140</f>
        <v>0</v>
      </c>
      <c r="R145" s="32">
        <v>100</v>
      </c>
      <c r="S145" s="32">
        <v>75</v>
      </c>
      <c r="T145" s="32">
        <v>100</v>
      </c>
      <c r="U145" s="25" t="s">
        <v>143</v>
      </c>
      <c r="V145" s="25" t="s">
        <v>142</v>
      </c>
      <c r="W145" s="26" t="s">
        <v>126</v>
      </c>
      <c r="X145" s="26" t="s">
        <v>45</v>
      </c>
    </row>
    <row r="146" spans="17:24" ht="15.75" customHeight="1" x14ac:dyDescent="0.2">
      <c r="Q146" s="27">
        <f>'119th'!R133</f>
        <v>0</v>
      </c>
      <c r="R146" s="32">
        <v>100</v>
      </c>
      <c r="S146" s="32">
        <v>75</v>
      </c>
      <c r="T146" s="32">
        <v>100</v>
      </c>
      <c r="U146" s="25" t="s">
        <v>125</v>
      </c>
      <c r="V146" s="25" t="s">
        <v>124</v>
      </c>
      <c r="W146" s="26" t="s">
        <v>126</v>
      </c>
      <c r="X146" s="26" t="s">
        <v>45</v>
      </c>
    </row>
    <row r="147" spans="17:24" ht="15.75" customHeight="1" x14ac:dyDescent="0.2">
      <c r="Q147" s="27">
        <f>'119th'!R150</f>
        <v>0</v>
      </c>
      <c r="R147" s="32">
        <v>100</v>
      </c>
      <c r="S147" s="32">
        <v>68.75</v>
      </c>
      <c r="T147" s="32">
        <v>100</v>
      </c>
      <c r="U147" s="25" t="s">
        <v>161</v>
      </c>
      <c r="V147" s="25" t="s">
        <v>160</v>
      </c>
      <c r="W147" s="26" t="s">
        <v>61</v>
      </c>
      <c r="X147" s="26" t="s">
        <v>45</v>
      </c>
    </row>
    <row r="148" spans="17:24" ht="15.75" customHeight="1" x14ac:dyDescent="0.2">
      <c r="Q148" s="27">
        <f>'119th'!R130</f>
        <v>0</v>
      </c>
      <c r="R148" s="32">
        <v>100</v>
      </c>
      <c r="S148" s="32">
        <v>71.428571428571431</v>
      </c>
      <c r="T148" s="32">
        <v>100</v>
      </c>
      <c r="U148" s="25" t="s">
        <v>80</v>
      </c>
      <c r="V148" s="25" t="s">
        <v>118</v>
      </c>
      <c r="W148" s="26" t="s">
        <v>84</v>
      </c>
      <c r="X148" s="26" t="s">
        <v>45</v>
      </c>
    </row>
    <row r="149" spans="17:24" ht="15.75" customHeight="1" x14ac:dyDescent="0.2">
      <c r="Q149" s="27" t="str">
        <f>'119th'!R109</f>
        <v>N</v>
      </c>
      <c r="R149" s="32">
        <v>70.588235294117652</v>
      </c>
      <c r="S149" s="32">
        <v>75</v>
      </c>
      <c r="T149" s="32">
        <v>100</v>
      </c>
      <c r="U149" s="25" t="s">
        <v>69</v>
      </c>
      <c r="V149" s="25" t="s">
        <v>68</v>
      </c>
      <c r="W149" s="26" t="s">
        <v>70</v>
      </c>
      <c r="X149" s="26" t="s">
        <v>45</v>
      </c>
    </row>
    <row r="150" spans="17:24" ht="15.75" customHeight="1" x14ac:dyDescent="0.2">
      <c r="Q150" s="27">
        <f>'119th'!R139</f>
        <v>0</v>
      </c>
      <c r="R150" s="32">
        <v>54.54545454545454</v>
      </c>
      <c r="S150" s="32">
        <v>60.526315789473685</v>
      </c>
      <c r="T150" s="32">
        <v>100</v>
      </c>
      <c r="U150" s="25" t="s">
        <v>140</v>
      </c>
      <c r="V150" s="25" t="s">
        <v>139</v>
      </c>
      <c r="W150" s="26" t="s">
        <v>141</v>
      </c>
      <c r="X150" s="26" t="s">
        <v>45</v>
      </c>
    </row>
    <row r="151" spans="17:24" ht="15.75" customHeight="1" x14ac:dyDescent="0.2">
      <c r="Q151" s="27">
        <f>'119th'!R174</f>
        <v>0</v>
      </c>
      <c r="R151" s="32">
        <v>0</v>
      </c>
      <c r="S151" s="32">
        <v>38.461538461538467</v>
      </c>
      <c r="T151" s="32">
        <v>37.5</v>
      </c>
      <c r="U151" s="25" t="s">
        <v>156</v>
      </c>
      <c r="V151" s="25" t="s">
        <v>219</v>
      </c>
      <c r="W151" s="26" t="s">
        <v>220</v>
      </c>
      <c r="X151" s="26" t="s">
        <v>176</v>
      </c>
    </row>
    <row r="152" spans="17:24" ht="15.75" customHeight="1" x14ac:dyDescent="0.2">
      <c r="Q152" s="27">
        <f>'119th'!R166</f>
        <v>0</v>
      </c>
      <c r="R152" s="32">
        <v>0</v>
      </c>
      <c r="S152" s="32">
        <v>37.5</v>
      </c>
      <c r="T152" s="32">
        <v>37.5</v>
      </c>
      <c r="U152" s="25" t="s">
        <v>200</v>
      </c>
      <c r="V152" s="25" t="s">
        <v>199</v>
      </c>
      <c r="W152" s="26" t="s">
        <v>198</v>
      </c>
      <c r="X152" s="26" t="s">
        <v>176</v>
      </c>
    </row>
    <row r="153" spans="17:24" ht="15.75" customHeight="1" x14ac:dyDescent="0.2">
      <c r="Q153" s="27">
        <f>'119th'!R154</f>
        <v>0</v>
      </c>
      <c r="R153" s="32">
        <v>11.76470588235294</v>
      </c>
      <c r="S153" s="32">
        <v>35</v>
      </c>
      <c r="T153" s="32">
        <v>12.5</v>
      </c>
      <c r="U153" s="25" t="s">
        <v>169</v>
      </c>
      <c r="V153" s="25" t="s">
        <v>168</v>
      </c>
      <c r="W153" s="26" t="s">
        <v>70</v>
      </c>
      <c r="X153" s="26" t="s">
        <v>170</v>
      </c>
    </row>
    <row r="154" spans="17:24" ht="15.75" customHeight="1" x14ac:dyDescent="0.2">
      <c r="Q154" s="27">
        <f>'119th'!R170</f>
        <v>0</v>
      </c>
      <c r="R154" s="32">
        <v>0</v>
      </c>
      <c r="S154" s="32">
        <v>35</v>
      </c>
      <c r="T154" s="32">
        <v>37.5</v>
      </c>
      <c r="U154" s="25" t="s">
        <v>209</v>
      </c>
      <c r="V154" s="25" t="s">
        <v>208</v>
      </c>
      <c r="W154" s="26" t="s">
        <v>210</v>
      </c>
      <c r="X154" s="26" t="s">
        <v>176</v>
      </c>
    </row>
    <row r="155" spans="17:24" ht="15.75" customHeight="1" x14ac:dyDescent="0.2">
      <c r="Q155" s="27">
        <f>'119th'!R191</f>
        <v>0</v>
      </c>
      <c r="R155" s="32">
        <v>0</v>
      </c>
      <c r="S155" s="32">
        <v>33.333333333333329</v>
      </c>
      <c r="T155" s="32">
        <v>37.5</v>
      </c>
      <c r="U155" s="25" t="s">
        <v>260</v>
      </c>
      <c r="V155" s="25" t="s">
        <v>259</v>
      </c>
      <c r="W155" s="26" t="s">
        <v>210</v>
      </c>
      <c r="X155" s="26" t="s">
        <v>176</v>
      </c>
    </row>
    <row r="156" spans="17:24" ht="15.75" customHeight="1" x14ac:dyDescent="0.2">
      <c r="Q156" s="27">
        <f>'119th'!R199</f>
        <v>0</v>
      </c>
      <c r="R156" s="32">
        <v>0</v>
      </c>
      <c r="S156" s="32">
        <v>33.333333333333329</v>
      </c>
      <c r="T156" s="32">
        <v>25</v>
      </c>
      <c r="U156" s="25" t="s">
        <v>276</v>
      </c>
      <c r="V156" s="25" t="s">
        <v>275</v>
      </c>
      <c r="W156" s="26" t="s">
        <v>250</v>
      </c>
      <c r="X156" s="26" t="s">
        <v>176</v>
      </c>
    </row>
    <row r="157" spans="17:24" ht="15.75" customHeight="1" x14ac:dyDescent="0.2">
      <c r="Q157" s="27">
        <f>'119th'!R177</f>
        <v>0</v>
      </c>
      <c r="R157" s="32">
        <v>0</v>
      </c>
      <c r="S157" s="32">
        <v>34.285714285714285</v>
      </c>
      <c r="T157" s="32">
        <v>12.5</v>
      </c>
      <c r="U157" s="25" t="s">
        <v>226</v>
      </c>
      <c r="V157" s="25" t="s">
        <v>225</v>
      </c>
      <c r="W157" s="26" t="s">
        <v>227</v>
      </c>
      <c r="X157" s="26" t="s">
        <v>176</v>
      </c>
    </row>
    <row r="158" spans="17:24" ht="15.75" customHeight="1" x14ac:dyDescent="0.2">
      <c r="Q158" s="27">
        <f>'119th'!R198</f>
        <v>0</v>
      </c>
      <c r="R158" s="32">
        <v>8.3333333333333321</v>
      </c>
      <c r="S158" s="32">
        <v>27.500000000000004</v>
      </c>
      <c r="T158" s="32">
        <v>12.5</v>
      </c>
      <c r="U158" s="25" t="s">
        <v>274</v>
      </c>
      <c r="V158" s="25" t="s">
        <v>273</v>
      </c>
      <c r="W158" s="26" t="s">
        <v>172</v>
      </c>
      <c r="X158" s="26" t="s">
        <v>176</v>
      </c>
    </row>
    <row r="159" spans="17:24" ht="15.75" customHeight="1" x14ac:dyDescent="0.2">
      <c r="Q159" s="27">
        <f>'119th'!R175</f>
        <v>0</v>
      </c>
      <c r="R159" s="32">
        <v>0</v>
      </c>
      <c r="S159" s="32">
        <v>30</v>
      </c>
      <c r="T159" s="32">
        <v>12.5</v>
      </c>
      <c r="U159" s="25" t="s">
        <v>222</v>
      </c>
      <c r="V159" s="25" t="s">
        <v>221</v>
      </c>
      <c r="W159" s="26" t="s">
        <v>204</v>
      </c>
      <c r="X159" s="26" t="s">
        <v>176</v>
      </c>
    </row>
    <row r="160" spans="17:24" ht="15.75" customHeight="1" x14ac:dyDescent="0.2">
      <c r="Q160" s="27">
        <f>'119th'!R187</f>
        <v>0</v>
      </c>
      <c r="R160" s="32">
        <v>0</v>
      </c>
      <c r="S160" s="32">
        <v>30</v>
      </c>
      <c r="T160" s="32">
        <v>0</v>
      </c>
      <c r="U160" s="25" t="s">
        <v>252</v>
      </c>
      <c r="V160" s="25" t="s">
        <v>251</v>
      </c>
      <c r="W160" s="26" t="s">
        <v>58</v>
      </c>
      <c r="X160" s="26" t="s">
        <v>176</v>
      </c>
    </row>
    <row r="161" spans="17:24" ht="15.75" customHeight="1" x14ac:dyDescent="0.2">
      <c r="Q161" s="27">
        <f>'119th'!R163</f>
        <v>0</v>
      </c>
      <c r="R161" s="32">
        <v>0</v>
      </c>
      <c r="S161" s="32">
        <v>30.76923076923077</v>
      </c>
      <c r="T161" s="32">
        <v>0</v>
      </c>
      <c r="U161" s="25" t="s">
        <v>194</v>
      </c>
      <c r="V161" s="25" t="s">
        <v>193</v>
      </c>
      <c r="W161" s="26" t="s">
        <v>186</v>
      </c>
      <c r="X161" s="26" t="s">
        <v>176</v>
      </c>
    </row>
    <row r="162" spans="17:24" ht="15.75" customHeight="1" x14ac:dyDescent="0.2">
      <c r="Q162" s="27">
        <f>'119th'!R189</f>
        <v>0</v>
      </c>
      <c r="R162" s="32">
        <v>0</v>
      </c>
      <c r="S162" s="32">
        <v>30.76923076923077</v>
      </c>
      <c r="T162" s="32">
        <v>0</v>
      </c>
      <c r="U162" s="25" t="s">
        <v>256</v>
      </c>
      <c r="V162" s="25" t="s">
        <v>255</v>
      </c>
      <c r="W162" s="26" t="s">
        <v>244</v>
      </c>
      <c r="X162" s="26" t="s">
        <v>176</v>
      </c>
    </row>
    <row r="163" spans="17:24" ht="15.75" customHeight="1" x14ac:dyDescent="0.2">
      <c r="Q163" s="27">
        <f>'119th'!R165</f>
        <v>0</v>
      </c>
      <c r="R163" s="32">
        <v>0</v>
      </c>
      <c r="S163" s="32">
        <v>29.411764705882355</v>
      </c>
      <c r="T163" s="32">
        <v>12.5</v>
      </c>
      <c r="U163" s="25" t="s">
        <v>178</v>
      </c>
      <c r="V163" s="25" t="s">
        <v>197</v>
      </c>
      <c r="W163" s="26" t="s">
        <v>198</v>
      </c>
      <c r="X163" s="26" t="s">
        <v>176</v>
      </c>
    </row>
    <row r="164" spans="17:24" ht="15.75" customHeight="1" x14ac:dyDescent="0.2">
      <c r="Q164" s="27">
        <f>'119th'!R168</f>
        <v>0</v>
      </c>
      <c r="R164" s="32">
        <v>0</v>
      </c>
      <c r="S164" s="32">
        <v>30</v>
      </c>
      <c r="T164" s="32">
        <v>0</v>
      </c>
      <c r="U164" s="25" t="s">
        <v>203</v>
      </c>
      <c r="V164" s="25" t="s">
        <v>202</v>
      </c>
      <c r="W164" s="26" t="s">
        <v>204</v>
      </c>
      <c r="X164" s="26" t="s">
        <v>176</v>
      </c>
    </row>
    <row r="165" spans="17:24" ht="15.75" customHeight="1" x14ac:dyDescent="0.2">
      <c r="Q165" s="27">
        <f>'119th'!R185</f>
        <v>0</v>
      </c>
      <c r="R165" s="32">
        <v>0</v>
      </c>
      <c r="S165" s="32">
        <v>30</v>
      </c>
      <c r="T165" s="32">
        <v>0</v>
      </c>
      <c r="U165" s="25" t="s">
        <v>246</v>
      </c>
      <c r="V165" s="25" t="s">
        <v>245</v>
      </c>
      <c r="W165" s="26" t="s">
        <v>247</v>
      </c>
      <c r="X165" s="26" t="s">
        <v>176</v>
      </c>
    </row>
    <row r="166" spans="17:24" ht="15.75" customHeight="1" x14ac:dyDescent="0.2">
      <c r="Q166" s="27">
        <f>'119th'!R186</f>
        <v>0</v>
      </c>
      <c r="R166" s="32">
        <v>0</v>
      </c>
      <c r="S166" s="32">
        <v>30</v>
      </c>
      <c r="T166" s="32">
        <v>0</v>
      </c>
      <c r="U166" s="25" t="s">
        <v>249</v>
      </c>
      <c r="V166" s="25" t="s">
        <v>248</v>
      </c>
      <c r="W166" s="26" t="s">
        <v>250</v>
      </c>
      <c r="X166" s="26" t="s">
        <v>176</v>
      </c>
    </row>
    <row r="167" spans="17:24" ht="15.75" customHeight="1" x14ac:dyDescent="0.2">
      <c r="Q167" s="27">
        <f>'119th'!R161</f>
        <v>0</v>
      </c>
      <c r="R167" s="32">
        <v>0</v>
      </c>
      <c r="S167" s="32">
        <v>33.333333333333329</v>
      </c>
      <c r="T167" s="32">
        <v>0</v>
      </c>
      <c r="U167" s="25" t="s">
        <v>188</v>
      </c>
      <c r="V167" s="25" t="s">
        <v>187</v>
      </c>
      <c r="W167" s="26" t="s">
        <v>189</v>
      </c>
      <c r="X167" s="26" t="s">
        <v>176</v>
      </c>
    </row>
    <row r="168" spans="17:24" ht="15.75" customHeight="1" x14ac:dyDescent="0.2">
      <c r="Q168" s="27">
        <f>'119th'!R171</f>
        <v>0</v>
      </c>
      <c r="R168" s="32">
        <v>0</v>
      </c>
      <c r="S168" s="32">
        <v>28.205128205128204</v>
      </c>
      <c r="T168" s="32">
        <v>0</v>
      </c>
      <c r="U168" s="25" t="s">
        <v>212</v>
      </c>
      <c r="V168" s="25" t="s">
        <v>211</v>
      </c>
      <c r="W168" s="26" t="s">
        <v>213</v>
      </c>
      <c r="X168" s="26" t="s">
        <v>176</v>
      </c>
    </row>
    <row r="169" spans="17:24" ht="15.75" customHeight="1" x14ac:dyDescent="0.2">
      <c r="Q169" s="27">
        <f>'119th'!R173</f>
        <v>0</v>
      </c>
      <c r="R169" s="32">
        <v>0</v>
      </c>
      <c r="S169" s="32">
        <v>27.500000000000004</v>
      </c>
      <c r="T169" s="32">
        <v>0</v>
      </c>
      <c r="U169" s="25" t="s">
        <v>217</v>
      </c>
      <c r="V169" s="25" t="s">
        <v>216</v>
      </c>
      <c r="W169" s="26" t="s">
        <v>218</v>
      </c>
      <c r="X169" s="26" t="s">
        <v>176</v>
      </c>
    </row>
    <row r="170" spans="17:24" ht="15.75" customHeight="1" x14ac:dyDescent="0.2">
      <c r="Q170" s="27">
        <f>'119th'!R164</f>
        <v>0</v>
      </c>
      <c r="R170" s="32">
        <v>0</v>
      </c>
      <c r="S170" s="32">
        <v>28.571428571428569</v>
      </c>
      <c r="T170" s="32">
        <v>0</v>
      </c>
      <c r="U170" s="25" t="s">
        <v>196</v>
      </c>
      <c r="V170" s="25" t="s">
        <v>195</v>
      </c>
      <c r="W170" s="26" t="s">
        <v>58</v>
      </c>
      <c r="X170" s="26" t="s">
        <v>176</v>
      </c>
    </row>
    <row r="171" spans="17:24" ht="15.75" customHeight="1" x14ac:dyDescent="0.2">
      <c r="Q171" s="27">
        <f>'119th'!R182</f>
        <v>0</v>
      </c>
      <c r="R171" s="32">
        <v>0</v>
      </c>
      <c r="S171" s="32">
        <v>25</v>
      </c>
      <c r="T171" s="32">
        <v>0</v>
      </c>
      <c r="U171" s="25" t="s">
        <v>239</v>
      </c>
      <c r="V171" s="25" t="s">
        <v>238</v>
      </c>
      <c r="W171" s="26" t="s">
        <v>192</v>
      </c>
      <c r="X171" s="26" t="s">
        <v>176</v>
      </c>
    </row>
    <row r="172" spans="17:24" ht="15.75" customHeight="1" x14ac:dyDescent="0.2">
      <c r="Q172" s="27">
        <f>'119th'!R193</f>
        <v>0</v>
      </c>
      <c r="R172" s="32">
        <v>0</v>
      </c>
      <c r="S172" s="32">
        <v>25</v>
      </c>
      <c r="T172" s="32">
        <v>0</v>
      </c>
      <c r="U172" s="25" t="s">
        <v>264</v>
      </c>
      <c r="V172" s="25" t="s">
        <v>263</v>
      </c>
      <c r="W172" s="26" t="s">
        <v>247</v>
      </c>
      <c r="X172" s="26" t="s">
        <v>176</v>
      </c>
    </row>
    <row r="173" spans="17:24" ht="15.75" customHeight="1" x14ac:dyDescent="0.2">
      <c r="Q173" s="27">
        <f>'119th'!R194</f>
        <v>0</v>
      </c>
      <c r="R173" s="32">
        <v>0</v>
      </c>
      <c r="S173" s="32">
        <v>25.641025641025639</v>
      </c>
      <c r="T173" s="32">
        <v>0</v>
      </c>
      <c r="U173" s="25" t="s">
        <v>266</v>
      </c>
      <c r="V173" s="25" t="s">
        <v>265</v>
      </c>
      <c r="W173" s="26" t="s">
        <v>175</v>
      </c>
      <c r="X173" s="26" t="s">
        <v>176</v>
      </c>
    </row>
    <row r="174" spans="17:24" ht="15.75" customHeight="1" x14ac:dyDescent="0.2">
      <c r="Q174" s="27">
        <f>'119th'!R169</f>
        <v>0</v>
      </c>
      <c r="R174" s="32">
        <v>0</v>
      </c>
      <c r="S174" s="32">
        <v>25</v>
      </c>
      <c r="T174" s="32">
        <v>0</v>
      </c>
      <c r="U174" s="25" t="s">
        <v>206</v>
      </c>
      <c r="V174" s="25" t="s">
        <v>205</v>
      </c>
      <c r="W174" s="26" t="s">
        <v>207</v>
      </c>
      <c r="X174" s="26" t="s">
        <v>176</v>
      </c>
    </row>
    <row r="175" spans="17:24" ht="15.75" customHeight="1" x14ac:dyDescent="0.2">
      <c r="Q175" s="27">
        <f>'119th'!R176</f>
        <v>0</v>
      </c>
      <c r="R175" s="32">
        <v>0</v>
      </c>
      <c r="S175" s="32">
        <v>25</v>
      </c>
      <c r="T175" s="32">
        <v>0</v>
      </c>
      <c r="U175" s="25" t="s">
        <v>224</v>
      </c>
      <c r="V175" s="25" t="s">
        <v>223</v>
      </c>
      <c r="W175" s="26" t="s">
        <v>189</v>
      </c>
      <c r="X175" s="26" t="s">
        <v>176</v>
      </c>
    </row>
    <row r="176" spans="17:24" ht="15.75" customHeight="1" x14ac:dyDescent="0.2">
      <c r="Q176" s="27">
        <f>'119th'!R178</f>
        <v>0</v>
      </c>
      <c r="R176" s="32">
        <v>0</v>
      </c>
      <c r="S176" s="32">
        <v>25</v>
      </c>
      <c r="T176" s="32">
        <v>0</v>
      </c>
      <c r="U176" s="25" t="s">
        <v>229</v>
      </c>
      <c r="V176" s="25" t="s">
        <v>228</v>
      </c>
      <c r="W176" s="26" t="s">
        <v>213</v>
      </c>
      <c r="X176" s="26" t="s">
        <v>176</v>
      </c>
    </row>
    <row r="177" spans="17:24" ht="15.75" customHeight="1" x14ac:dyDescent="0.2">
      <c r="Q177" s="27">
        <f>'119th'!R181</f>
        <v>0</v>
      </c>
      <c r="R177" s="32">
        <v>0</v>
      </c>
      <c r="S177" s="32">
        <v>25.641025641025639</v>
      </c>
      <c r="T177" s="32">
        <v>0</v>
      </c>
      <c r="U177" s="25" t="s">
        <v>237</v>
      </c>
      <c r="V177" s="25" t="s">
        <v>236</v>
      </c>
      <c r="W177" s="26" t="s">
        <v>184</v>
      </c>
      <c r="X177" s="26" t="s">
        <v>176</v>
      </c>
    </row>
    <row r="178" spans="17:24" ht="15.75" customHeight="1" x14ac:dyDescent="0.2">
      <c r="Q178" s="27">
        <f>'119th'!R200</f>
        <v>0</v>
      </c>
      <c r="R178" s="32">
        <v>0</v>
      </c>
      <c r="S178" s="32">
        <v>25</v>
      </c>
      <c r="T178" s="32">
        <v>0</v>
      </c>
      <c r="U178" s="25" t="s">
        <v>111</v>
      </c>
      <c r="V178" s="25" t="s">
        <v>277</v>
      </c>
      <c r="W178" s="26" t="s">
        <v>235</v>
      </c>
      <c r="X178" s="26" t="s">
        <v>176</v>
      </c>
    </row>
    <row r="179" spans="17:24" ht="15.75" customHeight="1" x14ac:dyDescent="0.2">
      <c r="Q179" s="27">
        <f>'119th'!R160</f>
        <v>0</v>
      </c>
      <c r="R179" s="32">
        <v>0</v>
      </c>
      <c r="S179" s="32">
        <v>25</v>
      </c>
      <c r="T179" s="32">
        <v>0</v>
      </c>
      <c r="U179" s="25" t="s">
        <v>140</v>
      </c>
      <c r="V179" s="25" t="s">
        <v>185</v>
      </c>
      <c r="W179" s="26" t="s">
        <v>186</v>
      </c>
      <c r="X179" s="26" t="s">
        <v>176</v>
      </c>
    </row>
    <row r="180" spans="17:24" ht="15.75" customHeight="1" x14ac:dyDescent="0.2">
      <c r="Q180" s="27">
        <f>'119th'!R183</f>
        <v>0</v>
      </c>
      <c r="R180" s="32">
        <v>0</v>
      </c>
      <c r="S180" s="32">
        <v>25</v>
      </c>
      <c r="T180" s="32">
        <v>0</v>
      </c>
      <c r="U180" s="25" t="s">
        <v>105</v>
      </c>
      <c r="V180" s="25" t="s">
        <v>240</v>
      </c>
      <c r="W180" s="26" t="s">
        <v>241</v>
      </c>
      <c r="X180" s="26" t="s">
        <v>176</v>
      </c>
    </row>
    <row r="181" spans="17:24" ht="15.75" customHeight="1" x14ac:dyDescent="0.2">
      <c r="Q181" s="27">
        <f>'119th'!R192</f>
        <v>0</v>
      </c>
      <c r="R181" s="32">
        <v>0</v>
      </c>
      <c r="S181" s="32">
        <v>25</v>
      </c>
      <c r="T181" s="32">
        <v>0</v>
      </c>
      <c r="U181" s="25" t="s">
        <v>262</v>
      </c>
      <c r="V181" s="25" t="s">
        <v>261</v>
      </c>
      <c r="W181" s="26" t="s">
        <v>227</v>
      </c>
      <c r="X181" s="26" t="s">
        <v>176</v>
      </c>
    </row>
    <row r="182" spans="17:24" ht="15.75" customHeight="1" x14ac:dyDescent="0.2">
      <c r="Q182" s="27">
        <f>'119th'!R195</f>
        <v>0</v>
      </c>
      <c r="R182" s="32">
        <v>0</v>
      </c>
      <c r="S182" s="32">
        <v>25.641025641025639</v>
      </c>
      <c r="T182" s="32">
        <v>0</v>
      </c>
      <c r="U182" s="25" t="s">
        <v>268</v>
      </c>
      <c r="V182" s="25" t="s">
        <v>267</v>
      </c>
      <c r="W182" s="26" t="s">
        <v>220</v>
      </c>
      <c r="X182" s="26" t="s">
        <v>176</v>
      </c>
    </row>
    <row r="183" spans="17:24" ht="15.75" customHeight="1" x14ac:dyDescent="0.2">
      <c r="Q183" s="27">
        <f>'119th'!R155</f>
        <v>0</v>
      </c>
      <c r="R183" s="32">
        <v>0</v>
      </c>
      <c r="S183" s="32">
        <v>25</v>
      </c>
      <c r="T183" s="32">
        <v>0</v>
      </c>
      <c r="U183" s="25" t="s">
        <v>136</v>
      </c>
      <c r="V183" s="25" t="s">
        <v>171</v>
      </c>
      <c r="W183" s="26" t="s">
        <v>172</v>
      </c>
      <c r="X183" s="26" t="s">
        <v>170</v>
      </c>
    </row>
    <row r="184" spans="17:24" ht="15.75" customHeight="1" x14ac:dyDescent="0.2">
      <c r="Q184" s="27">
        <f>'119th'!R156</f>
        <v>0</v>
      </c>
      <c r="R184" s="32">
        <v>0</v>
      </c>
      <c r="S184" s="32">
        <v>25</v>
      </c>
      <c r="T184" s="32">
        <v>0</v>
      </c>
      <c r="U184" s="25" t="s">
        <v>174</v>
      </c>
      <c r="V184" s="25" t="s">
        <v>173</v>
      </c>
      <c r="W184" s="26" t="s">
        <v>175</v>
      </c>
      <c r="X184" s="26" t="s">
        <v>176</v>
      </c>
    </row>
    <row r="185" spans="17:24" ht="15.75" customHeight="1" x14ac:dyDescent="0.2">
      <c r="Q185" s="27">
        <f>'119th'!R157</f>
        <v>0</v>
      </c>
      <c r="R185" s="32">
        <v>0</v>
      </c>
      <c r="S185" s="32">
        <v>25</v>
      </c>
      <c r="T185" s="32">
        <v>0</v>
      </c>
      <c r="U185" s="25" t="s">
        <v>178</v>
      </c>
      <c r="V185" s="25" t="s">
        <v>177</v>
      </c>
      <c r="W185" s="26" t="s">
        <v>112</v>
      </c>
      <c r="X185" s="26" t="s">
        <v>176</v>
      </c>
    </row>
    <row r="186" spans="17:24" ht="15.75" customHeight="1" x14ac:dyDescent="0.2">
      <c r="Q186" s="27">
        <f>'119th'!R158</f>
        <v>0</v>
      </c>
      <c r="R186" s="32">
        <v>0</v>
      </c>
      <c r="S186" s="32">
        <v>25</v>
      </c>
      <c r="T186" s="32">
        <v>0</v>
      </c>
      <c r="U186" s="25" t="s">
        <v>180</v>
      </c>
      <c r="V186" s="25" t="s">
        <v>179</v>
      </c>
      <c r="W186" s="26" t="s">
        <v>181</v>
      </c>
      <c r="X186" s="26" t="s">
        <v>176</v>
      </c>
    </row>
    <row r="187" spans="17:24" ht="15.75" customHeight="1" x14ac:dyDescent="0.2">
      <c r="Q187" s="27">
        <f>'119th'!R159</f>
        <v>0</v>
      </c>
      <c r="R187" s="32">
        <v>0</v>
      </c>
      <c r="S187" s="32">
        <v>25</v>
      </c>
      <c r="T187" s="32">
        <v>0</v>
      </c>
      <c r="U187" s="25" t="s">
        <v>183</v>
      </c>
      <c r="V187" s="25" t="s">
        <v>182</v>
      </c>
      <c r="W187" s="26" t="s">
        <v>184</v>
      </c>
      <c r="X187" s="26" t="s">
        <v>176</v>
      </c>
    </row>
    <row r="188" spans="17:24" ht="15.75" customHeight="1" x14ac:dyDescent="0.2">
      <c r="Q188" s="27">
        <f>'119th'!R162</f>
        <v>0</v>
      </c>
      <c r="R188" s="32">
        <v>0</v>
      </c>
      <c r="S188" s="32">
        <v>25</v>
      </c>
      <c r="T188" s="32">
        <v>0</v>
      </c>
      <c r="U188" s="25" t="s">
        <v>191</v>
      </c>
      <c r="V188" s="25" t="s">
        <v>190</v>
      </c>
      <c r="W188" s="26" t="s">
        <v>192</v>
      </c>
      <c r="X188" s="26" t="s">
        <v>176</v>
      </c>
    </row>
    <row r="189" spans="17:24" ht="15.75" customHeight="1" x14ac:dyDescent="0.2">
      <c r="Q189" s="27">
        <f>'119th'!R172</f>
        <v>0</v>
      </c>
      <c r="R189" s="32">
        <v>0</v>
      </c>
      <c r="S189" s="32">
        <v>25</v>
      </c>
      <c r="T189" s="32">
        <v>0</v>
      </c>
      <c r="U189" s="25" t="s">
        <v>215</v>
      </c>
      <c r="V189" s="25" t="s">
        <v>214</v>
      </c>
      <c r="W189" s="26" t="s">
        <v>181</v>
      </c>
      <c r="X189" s="26" t="s">
        <v>176</v>
      </c>
    </row>
    <row r="190" spans="17:24" ht="15.75" customHeight="1" x14ac:dyDescent="0.2">
      <c r="Q190" s="27">
        <f>'119th'!R179</f>
        <v>0</v>
      </c>
      <c r="R190" s="32">
        <v>0</v>
      </c>
      <c r="S190" s="32">
        <v>25</v>
      </c>
      <c r="T190" s="32">
        <v>0</v>
      </c>
      <c r="U190" s="25" t="s">
        <v>231</v>
      </c>
      <c r="V190" s="25" t="s">
        <v>230</v>
      </c>
      <c r="W190" s="26" t="s">
        <v>232</v>
      </c>
      <c r="X190" s="26" t="s">
        <v>176</v>
      </c>
    </row>
    <row r="191" spans="17:24" ht="15.75" customHeight="1" x14ac:dyDescent="0.2">
      <c r="Q191" s="27">
        <f>'119th'!R180</f>
        <v>0</v>
      </c>
      <c r="R191" s="32">
        <v>0</v>
      </c>
      <c r="S191" s="32">
        <v>25</v>
      </c>
      <c r="T191" s="32">
        <v>0</v>
      </c>
      <c r="U191" s="25" t="s">
        <v>234</v>
      </c>
      <c r="V191" s="25" t="s">
        <v>233</v>
      </c>
      <c r="W191" s="26" t="s">
        <v>235</v>
      </c>
      <c r="X191" s="26" t="s">
        <v>176</v>
      </c>
    </row>
    <row r="192" spans="17:24" ht="15.75" customHeight="1" x14ac:dyDescent="0.2">
      <c r="Q192" s="27">
        <f>'119th'!R184</f>
        <v>0</v>
      </c>
      <c r="R192" s="32">
        <v>0</v>
      </c>
      <c r="S192" s="32">
        <v>25</v>
      </c>
      <c r="T192" s="32">
        <v>0</v>
      </c>
      <c r="U192" s="25" t="s">
        <v>243</v>
      </c>
      <c r="V192" s="25" t="s">
        <v>242</v>
      </c>
      <c r="W192" s="26" t="s">
        <v>244</v>
      </c>
      <c r="X192" s="26" t="s">
        <v>176</v>
      </c>
    </row>
    <row r="193" spans="17:24" ht="15.75" customHeight="1" x14ac:dyDescent="0.2">
      <c r="Q193" s="27">
        <f>'119th'!R188</f>
        <v>0</v>
      </c>
      <c r="R193" s="32">
        <v>0</v>
      </c>
      <c r="S193" s="32">
        <v>25</v>
      </c>
      <c r="T193" s="32">
        <v>0</v>
      </c>
      <c r="U193" s="25" t="s">
        <v>254</v>
      </c>
      <c r="V193" s="25" t="s">
        <v>253</v>
      </c>
      <c r="W193" s="26" t="s">
        <v>218</v>
      </c>
      <c r="X193" s="26" t="s">
        <v>176</v>
      </c>
    </row>
    <row r="194" spans="17:24" ht="15.75" customHeight="1" x14ac:dyDescent="0.2">
      <c r="Q194" s="27">
        <f>'119th'!R190</f>
        <v>0</v>
      </c>
      <c r="R194" s="32">
        <v>0</v>
      </c>
      <c r="S194" s="32">
        <v>25</v>
      </c>
      <c r="T194" s="32">
        <v>0</v>
      </c>
      <c r="U194" s="25" t="s">
        <v>258</v>
      </c>
      <c r="V194" s="25" t="s">
        <v>257</v>
      </c>
      <c r="W194" s="26" t="s">
        <v>207</v>
      </c>
      <c r="X194" s="26" t="s">
        <v>176</v>
      </c>
    </row>
    <row r="195" spans="17:24" ht="15.75" customHeight="1" x14ac:dyDescent="0.2">
      <c r="Q195" s="27">
        <f>'119th'!R196</f>
        <v>0</v>
      </c>
      <c r="R195" s="32">
        <v>0</v>
      </c>
      <c r="S195" s="32">
        <v>25</v>
      </c>
      <c r="T195" s="32">
        <v>0</v>
      </c>
      <c r="U195" s="25" t="s">
        <v>270</v>
      </c>
      <c r="V195" s="25" t="s">
        <v>269</v>
      </c>
      <c r="W195" s="26" t="s">
        <v>241</v>
      </c>
      <c r="X195" s="26" t="s">
        <v>176</v>
      </c>
    </row>
    <row r="196" spans="17:24" ht="15.75" customHeight="1" x14ac:dyDescent="0.2">
      <c r="Q196" s="27">
        <f>'119th'!R197</f>
        <v>0</v>
      </c>
      <c r="R196" s="32">
        <v>0</v>
      </c>
      <c r="S196" s="32">
        <v>25</v>
      </c>
      <c r="T196" s="32">
        <v>0</v>
      </c>
      <c r="U196" s="25" t="s">
        <v>272</v>
      </c>
      <c r="V196" s="25" t="s">
        <v>271</v>
      </c>
      <c r="W196" s="26" t="s">
        <v>232</v>
      </c>
      <c r="X196" s="26" t="s">
        <v>176</v>
      </c>
    </row>
    <row r="197" spans="17:24" ht="15.75" customHeight="1" x14ac:dyDescent="0.2">
      <c r="Q197" s="27">
        <f>'119th'!R167</f>
        <v>0</v>
      </c>
      <c r="R197" s="32">
        <v>0</v>
      </c>
      <c r="S197" s="32">
        <v>3.5714285714285712</v>
      </c>
      <c r="T197" s="32">
        <v>0</v>
      </c>
      <c r="U197" s="25" t="s">
        <v>48</v>
      </c>
      <c r="V197" s="25" t="s">
        <v>201</v>
      </c>
      <c r="W197" s="26" t="s">
        <v>129</v>
      </c>
      <c r="X197" s="26" t="s">
        <v>176</v>
      </c>
    </row>
    <row r="198" spans="17:24" ht="15.75" customHeight="1" x14ac:dyDescent="0.2"/>
    <row r="199" spans="17:24" ht="15.75" customHeight="1" x14ac:dyDescent="0.2"/>
    <row r="200" spans="17:24" ht="15.75" customHeight="1" x14ac:dyDescent="0.2"/>
    <row r="201" spans="17:24" ht="15.75" customHeight="1" x14ac:dyDescent="0.2"/>
    <row r="202" spans="17:24" ht="15.75" customHeight="1" x14ac:dyDescent="0.2"/>
    <row r="203" spans="17:24" ht="15.75" customHeight="1" x14ac:dyDescent="0.2"/>
    <row r="204" spans="17:24" ht="15.75" customHeight="1" x14ac:dyDescent="0.2"/>
    <row r="205" spans="17:24" ht="15.75" customHeight="1" x14ac:dyDescent="0.2"/>
    <row r="206" spans="17:24" ht="15.75" customHeight="1" x14ac:dyDescent="0.2"/>
    <row r="207" spans="17:24" ht="15.75" customHeight="1" x14ac:dyDescent="0.2"/>
    <row r="208" spans="17:24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sortState xmlns:xlrd2="http://schemas.microsoft.com/office/spreadsheetml/2017/richdata2" ref="B62:X106">
    <sortCondition ref="G62:G106"/>
  </sortState>
  <mergeCells count="7">
    <mergeCell ref="B3:B4"/>
    <mergeCell ref="H3:H4"/>
    <mergeCell ref="I3:I4"/>
    <mergeCell ref="F3:G3"/>
    <mergeCell ref="C3:C4"/>
    <mergeCell ref="D3:D4"/>
    <mergeCell ref="E3:E4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2A3F6-52C1-4164-95E3-F4402D718B4E}">
  <dimension ref="A2:A39"/>
  <sheetViews>
    <sheetView workbookViewId="0">
      <selection activeCell="G27" sqref="G27"/>
    </sheetView>
  </sheetViews>
  <sheetFormatPr baseColWidth="10" defaultColWidth="9.1640625" defaultRowHeight="15" x14ac:dyDescent="0.2"/>
  <cols>
    <col min="1" max="16384" width="9.1640625" style="30"/>
  </cols>
  <sheetData>
    <row r="2" spans="1:1" x14ac:dyDescent="0.2">
      <c r="A2" s="30" t="s">
        <v>332</v>
      </c>
    </row>
    <row r="4" spans="1:1" x14ac:dyDescent="0.2">
      <c r="A4" s="30" t="s">
        <v>333</v>
      </c>
    </row>
    <row r="5" spans="1:1" x14ac:dyDescent="0.2">
      <c r="A5" s="30" t="s">
        <v>334</v>
      </c>
    </row>
    <row r="6" spans="1:1" x14ac:dyDescent="0.2">
      <c r="A6" s="30" t="s">
        <v>335</v>
      </c>
    </row>
    <row r="7" spans="1:1" x14ac:dyDescent="0.2">
      <c r="A7" s="30" t="s">
        <v>336</v>
      </c>
    </row>
    <row r="9" spans="1:1" x14ac:dyDescent="0.2">
      <c r="A9" s="30" t="s">
        <v>337</v>
      </c>
    </row>
    <row r="10" spans="1:1" x14ac:dyDescent="0.2">
      <c r="A10" s="30" t="s">
        <v>338</v>
      </c>
    </row>
    <row r="11" spans="1:1" x14ac:dyDescent="0.2">
      <c r="A11" s="30" t="s">
        <v>339</v>
      </c>
    </row>
    <row r="12" spans="1:1" x14ac:dyDescent="0.2">
      <c r="A12" s="30" t="s">
        <v>340</v>
      </c>
    </row>
    <row r="13" spans="1:1" x14ac:dyDescent="0.2">
      <c r="A13" s="30" t="s">
        <v>341</v>
      </c>
    </row>
    <row r="15" spans="1:1" x14ac:dyDescent="0.2">
      <c r="A15" s="30" t="s">
        <v>342</v>
      </c>
    </row>
    <row r="16" spans="1:1" x14ac:dyDescent="0.2">
      <c r="A16" s="30" t="s">
        <v>343</v>
      </c>
    </row>
    <row r="17" spans="1:1" x14ac:dyDescent="0.2">
      <c r="A17" s="30" t="s">
        <v>344</v>
      </c>
    </row>
    <row r="19" spans="1:1" x14ac:dyDescent="0.2">
      <c r="A19" s="30" t="s">
        <v>345</v>
      </c>
    </row>
    <row r="20" spans="1:1" x14ac:dyDescent="0.2">
      <c r="A20" s="30" t="s">
        <v>346</v>
      </c>
    </row>
    <row r="21" spans="1:1" x14ac:dyDescent="0.2">
      <c r="A21" s="30" t="s">
        <v>347</v>
      </c>
    </row>
    <row r="22" spans="1:1" x14ac:dyDescent="0.2">
      <c r="A22" s="30" t="s">
        <v>348</v>
      </c>
    </row>
    <row r="23" spans="1:1" x14ac:dyDescent="0.2">
      <c r="A23" s="30" t="s">
        <v>349</v>
      </c>
    </row>
    <row r="24" spans="1:1" x14ac:dyDescent="0.2">
      <c r="A24" s="30" t="s">
        <v>350</v>
      </c>
    </row>
    <row r="26" spans="1:1" x14ac:dyDescent="0.2">
      <c r="A26" s="30" t="s">
        <v>351</v>
      </c>
    </row>
    <row r="27" spans="1:1" x14ac:dyDescent="0.2">
      <c r="A27" s="30" t="s">
        <v>352</v>
      </c>
    </row>
    <row r="28" spans="1:1" x14ac:dyDescent="0.2">
      <c r="A28" s="30" t="s">
        <v>353</v>
      </c>
    </row>
    <row r="29" spans="1:1" x14ac:dyDescent="0.2">
      <c r="A29" s="30" t="s">
        <v>354</v>
      </c>
    </row>
    <row r="30" spans="1:1" x14ac:dyDescent="0.2">
      <c r="A30" s="30" t="s">
        <v>355</v>
      </c>
    </row>
    <row r="32" spans="1:1" x14ac:dyDescent="0.2">
      <c r="A32" s="30" t="s">
        <v>356</v>
      </c>
    </row>
    <row r="33" spans="1:1" x14ac:dyDescent="0.2">
      <c r="A33" s="30" t="s">
        <v>357</v>
      </c>
    </row>
    <row r="35" spans="1:1" x14ac:dyDescent="0.2">
      <c r="A35" s="30" t="s">
        <v>358</v>
      </c>
    </row>
    <row r="36" spans="1:1" x14ac:dyDescent="0.2">
      <c r="A36" s="30" t="s">
        <v>359</v>
      </c>
    </row>
    <row r="38" spans="1:1" x14ac:dyDescent="0.2">
      <c r="A38" s="30" t="s">
        <v>360</v>
      </c>
    </row>
    <row r="39" spans="1:1" x14ac:dyDescent="0.2">
      <c r="A39" s="30" t="s">
        <v>361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119th</vt:lpstr>
      <vt:lpstr>Scores Displayed</vt:lpstr>
      <vt:lpstr>Scorecard Manual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Montgomery</dc:creator>
  <cp:lastModifiedBy>Jason Montgomery</cp:lastModifiedBy>
  <cp:lastPrinted>2025-11-20T19:37:31Z</cp:lastPrinted>
  <dcterms:created xsi:type="dcterms:W3CDTF">2021-06-14T14:32:07Z</dcterms:created>
  <dcterms:modified xsi:type="dcterms:W3CDTF">2026-10-03T20:55:21Z</dcterms:modified>
</cp:coreProperties>
</file>